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eportesPU\Reportes Ajustados\Gobierno del Distrito Federal\"/>
    </mc:Choice>
  </mc:AlternateContent>
  <xr:revisionPtr revIDLastSave="0" documentId="10_ncr:8100000_{C2953DD6-D4CC-47FE-99D7-21828EED6186}" xr6:coauthVersionLast="34" xr6:coauthVersionMax="34" xr10:uidLastSave="{00000000-0000-0000-0000-000000000000}"/>
  <bookViews>
    <workbookView xWindow="0" yWindow="0" windowWidth="20490" windowHeight="7530" tabRatio="814" firstSheet="1" activeTab="3" xr2:uid="{00000000-000D-0000-FFFF-FFFF00000000}"/>
  </bookViews>
  <sheets>
    <sheet name="N_Campos Generales" sheetId="1" r:id="rId1"/>
    <sheet name="N_Campos Especificos" sheetId="2" r:id="rId2"/>
    <sheet name="Estándar" sheetId="3" r:id="rId3"/>
    <sheet name="Estándar con Imagen" sheetId="7" r:id="rId4"/>
    <sheet name="Código auxiliar" sheetId="4" r:id="rId5"/>
    <sheet name="Multimoneda" sheetId="5" r:id="rId6"/>
    <sheet name="Multimoneda Cod. Auxiliar" sheetId="6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C32" i="7" l="1"/>
  <c r="C31" i="7"/>
  <c r="A31" i="7"/>
  <c r="B13" i="7"/>
  <c r="B9" i="7"/>
  <c r="E8" i="7"/>
  <c r="B8" i="7"/>
  <c r="E7" i="7"/>
  <c r="B7" i="7"/>
  <c r="B4" i="7"/>
  <c r="I17" i="5"/>
  <c r="H17" i="5"/>
  <c r="F17" i="5"/>
  <c r="E17" i="5"/>
  <c r="B13" i="5"/>
  <c r="B9" i="5"/>
  <c r="E8" i="5"/>
  <c r="B8" i="5"/>
  <c r="E7" i="5"/>
  <c r="B7" i="5"/>
  <c r="B4" i="5"/>
  <c r="E17" i="6"/>
  <c r="B28" i="6"/>
  <c r="B27" i="6"/>
  <c r="B25" i="6"/>
  <c r="B24" i="6"/>
  <c r="B22" i="6"/>
  <c r="I17" i="6"/>
  <c r="H17" i="6"/>
  <c r="F17" i="6"/>
  <c r="B13" i="6"/>
  <c r="B9" i="6"/>
  <c r="E8" i="6"/>
  <c r="B8" i="6"/>
  <c r="E7" i="6"/>
  <c r="B7" i="6"/>
  <c r="B4" i="6"/>
  <c r="B28" i="5"/>
  <c r="B27" i="5"/>
  <c r="B25" i="5"/>
  <c r="B24" i="5"/>
  <c r="B22" i="5"/>
  <c r="C23" i="3"/>
  <c r="C22" i="3"/>
  <c r="A22" i="3"/>
  <c r="B13" i="3"/>
  <c r="B9" i="3"/>
  <c r="E8" i="3"/>
  <c r="B8" i="3"/>
  <c r="E7" i="3"/>
  <c r="B7" i="3"/>
  <c r="B4" i="3"/>
  <c r="C23" i="4"/>
  <c r="C22" i="4"/>
  <c r="A22" i="4"/>
  <c r="B13" i="4"/>
  <c r="B9" i="4"/>
  <c r="E8" i="4"/>
  <c r="B8" i="4"/>
  <c r="E7" i="4"/>
  <c r="B7" i="4"/>
  <c r="B4" i="4"/>
</calcChain>
</file>

<file path=xl/sharedStrings.xml><?xml version="1.0" encoding="utf-8"?>
<sst xmlns="http://schemas.openxmlformats.org/spreadsheetml/2006/main" count="425" uniqueCount="252">
  <si>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</si>
  <si>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</si>
  <si>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</si>
  <si>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</si>
  <si>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</si>
  <si>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</si>
  <si>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</si>
  <si>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</si>
  <si>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</si>
  <si>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</si>
  <si>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</si>
  <si>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</si>
  <si>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</si>
  <si>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</si>
  <si>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</si>
  <si>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</si>
  <si>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</si>
  <si>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</si>
  <si>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</si>
  <si>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</si>
  <si>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</si>
  <si>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</si>
  <si>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</si>
  <si>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</si>
  <si>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</si>
  <si>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</si>
  <si>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</si>
  <si>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</si>
  <si>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</si>
  <si>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</si>
  <si>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</si>
  <si>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</si>
  <si>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</si>
  <si>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</si>
  <si>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</si>
  <si>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</si>
  <si>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</si>
  <si>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</si>
  <si>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</si>
  <si>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</si>
  <si>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</si>
  <si>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Unidad</t>
  </si>
  <si>
    <t>Cantidad</t>
  </si>
  <si>
    <t>Precio con letra</t>
  </si>
  <si>
    <t>Importe</t>
  </si>
  <si>
    <t>{detalle}</t>
  </si>
  <si>
    <t>{pie de página}</t>
  </si>
  <si>
    <t>Acumulado:</t>
  </si>
  <si>
    <t>{fin del reporte}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</si>
  <si>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</si>
  <si>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</si>
  <si>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</si>
  <si>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</si>
  <si>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</si>
  <si>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</si>
  <si>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</si>
  <si>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</si>
  <si>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</si>
  <si>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</si>
  <si>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</si>
  <si>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</si>
  <si>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</si>
  <si>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</si>
  <si>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</si>
  <si>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</si>
  <si>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</si>
  <si>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</si>
  <si>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</si>
  <si>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</si>
  <si>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</si>
  <si>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</si>
  <si>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</si>
  <si>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</si>
  <si>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</si>
  <si>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</si>
  <si>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</si>
  <si>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</si>
  <si>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</si>
  <si>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</si>
  <si>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</si>
  <si>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</si>
  <si>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</si>
  <si>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</si>
  <si>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</si>
  <si>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</si>
  <si>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</si>
  <si>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</si>
  <si>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</si>
  <si>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</si>
  <si>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</si>
  <si>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</si>
  <si>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</si>
  <si>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</si>
  <si>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</si>
  <si>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</si>
  <si>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</si>
  <si>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</si>
  <si>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</si>
  <si>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</si>
  <si>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</si>
  <si>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</si>
  <si>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</si>
  <si>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</si>
  <si>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</si>
  <si>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</si>
  <si>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</si>
  <si>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Obra:</t>
  </si>
  <si>
    <t>Concurso No.</t>
  </si>
  <si>
    <t>Lugar:</t>
  </si>
  <si>
    <t>{codigo}</t>
  </si>
  <si>
    <t>{descripcion}</t>
  </si>
  <si>
    <t>{renglon}</t>
  </si>
  <si>
    <t>{codigoauxiliar}</t>
  </si>
  <si>
    <t>Inicio Obra:</t>
  </si>
  <si>
    <t>Fin Obra:</t>
  </si>
  <si>
    <t>Acumulado anterior:</t>
  </si>
  <si>
    <t>Monto esta hoja: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</si>
  <si>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</si>
  <si>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</si>
  <si>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</si>
  <si>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</si>
  <si>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</si>
  <si>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</si>
  <si>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</si>
  <si>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</si>
  <si>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</si>
  <si>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</si>
  <si>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</si>
  <si>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</si>
  <si>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</si>
  <si>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</si>
  <si>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</si>
  <si>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</si>
  <si>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</si>
  <si>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</si>
  <si>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</si>
  <si>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</si>
  <si>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</si>
  <si>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</si>
  <si>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</si>
  <si>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</si>
  <si>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</si>
  <si>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</si>
  <si>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</si>
  <si>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</si>
  <si>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</si>
  <si>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</si>
  <si>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</si>
  <si>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</si>
  <si>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</si>
  <si>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</si>
  <si>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</si>
  <si>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</si>
  <si>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</si>
  <si>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</si>
  <si>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</si>
  <si>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</si>
  <si>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</si>
  <si>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</si>
  <si>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</si>
  <si>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</si>
  <si>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</si>
  <si>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</si>
  <si>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</si>
  <si>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</si>
  <si>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</si>
  <si>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</si>
  <si>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</si>
  <si>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</si>
  <si>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</si>
  <si>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</si>
  <si>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</si>
  <si>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</si>
  <si>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</si>
  <si>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</si>
  <si>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</si>
  <si>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</si>
  <si>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</si>
  <si>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</si>
  <si>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</si>
  <si>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</si>
  <si>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</si>
  <si>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</si>
  <si>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</si>
  <si>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</si>
  <si>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</si>
  <si>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</si>
  <si>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</si>
  <si>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</si>
  <si>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</si>
  <si>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</si>
  <si>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</si>
  <si>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</si>
  <si>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</si>
  <si>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</si>
  <si>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</si>
  <si>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</si>
  <si>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</si>
  <si>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</si>
  <si>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</si>
  <si>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</si>
  <si>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</si>
  <si>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</si>
  <si>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</si>
  <si>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</si>
  <si>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</si>
  <si>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</si>
  <si>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</si>
  <si>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</si>
  <si>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</si>
  <si>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</si>
  <si>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</si>
  <si>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</si>
  <si>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</si>
  <si>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</si>
  <si>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</si>
  <si>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</si>
  <si>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Fecha de Presentación:</t>
  </si>
  <si>
    <t>Dirección General de Obras y Servicios Urbanos</t>
  </si>
  <si>
    <t>Departamento del Distrito Federal</t>
  </si>
  <si>
    <t xml:space="preserve">   CATALOGO DE CONCEPTOS</t>
  </si>
  <si>
    <t>Clave</t>
  </si>
  <si>
    <t>Descripción</t>
  </si>
  <si>
    <t>P.U.</t>
  </si>
  <si>
    <t>Parcial:</t>
  </si>
  <si>
    <t>Versión de reportes:</t>
  </si>
  <si>
    <t>codigodelaobra</t>
  </si>
  <si>
    <t>Código de la obra.</t>
  </si>
  <si>
    <t>PU2010-OBRA NUEVA 001</t>
  </si>
  <si>
    <t>GOBIERNO DEL DISTRITO FEDERAL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</si>
  <si>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</si>
  <si>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</si>
  <si>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</si>
  <si>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</si>
  <si>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</si>
  <si>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</si>
  <si>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</si>
  <si>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</si>
  <si>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</si>
  <si>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</si>
  <si>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</si>
  <si>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</si>
  <si>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</si>
  <si>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</si>
  <si>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</si>
  <si>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</si>
  <si>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</si>
  <si>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</si>
  <si>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</si>
  <si>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</si>
  <si>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Imagen</t>
  </si>
  <si>
    <t>100428-12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</si>
</sst>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#,##0.000000"/>
    <numFmt numFmtId="166" formatCode="#,##0.0000"/>
    <numFmt numFmtId="167" formatCode="dd/mm/yyyy;@"/>
  </numFmts>
  <fonts count="13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24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 applyAlignment="1">
      <alignment horizontal="centerContinuous"/>
    </xf>
    <xf numFmtId="0" fontId="0" fillId="0" borderId="0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3" borderId="10" xfId="0" applyFont="1" applyFill="1" applyBorder="1" applyAlignment="1">
      <alignment horizontal="center" vertical="top"/>
    </xf>
    <xf numFmtId="0" fontId="5" fillId="3" borderId="11" xfId="0" applyFont="1" applyFill="1" applyBorder="1" applyAlignment="1">
      <alignment horizontal="center" vertical="top"/>
    </xf>
    <xf numFmtId="0" fontId="5" fillId="3" borderId="11" xfId="0" applyFont="1" applyFill="1" applyBorder="1" applyAlignment="1">
      <alignment horizontal="center" vertical="top" wrapText="1"/>
    </xf>
    <xf numFmtId="0" fontId="5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5" fillId="5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/>
    </xf>
    <xf numFmtId="0" fontId="5" fillId="2" borderId="15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/>
    </xf>
    <xf numFmtId="0" fontId="5" fillId="2" borderId="9" xfId="0" applyFont="1" applyFill="1" applyBorder="1" applyAlignment="1">
      <alignment vertical="top" wrapText="1"/>
    </xf>
    <xf numFmtId="0" fontId="9" fillId="2" borderId="9" xfId="1" applyFill="1" applyBorder="1" applyAlignment="1" applyProtection="1">
      <alignment vertical="top" wrapText="1"/>
    </xf>
    <xf numFmtId="49" fontId="5" fillId="2" borderId="9" xfId="0" applyNumberFormat="1" applyFont="1" applyFill="1" applyBorder="1" applyAlignment="1">
      <alignment vertical="top" wrapText="1"/>
    </xf>
    <xf numFmtId="0" fontId="5" fillId="5" borderId="9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0" fontId="5" fillId="5" borderId="18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/>
    </xf>
    <xf numFmtId="164" fontId="5" fillId="2" borderId="9" xfId="0" applyNumberFormat="1" applyFont="1" applyFill="1" applyBorder="1" applyAlignment="1">
      <alignment vertical="top" wrapText="1"/>
    </xf>
    <xf numFmtId="10" fontId="5" fillId="2" borderId="9" xfId="0" applyNumberFormat="1" applyFont="1" applyFill="1" applyBorder="1" applyAlignment="1">
      <alignment vertical="top" wrapText="1"/>
    </xf>
    <xf numFmtId="14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0" fontId="4" fillId="0" borderId="0" xfId="0" applyFont="1" applyBorder="1" applyAlignment="1">
      <alignment horizontal="left" vertical="top"/>
    </xf>
    <xf numFmtId="0" fontId="5" fillId="2" borderId="14" xfId="0" applyNumberFormat="1" applyFont="1" applyFill="1" applyBorder="1" applyAlignment="1">
      <alignment vertical="top" wrapText="1"/>
    </xf>
    <xf numFmtId="0" fontId="8" fillId="0" borderId="0" xfId="0" applyFont="1" applyBorder="1" applyAlignment="1">
      <alignment horizontal="center"/>
    </xf>
    <xf numFmtId="0" fontId="3" fillId="0" borderId="20" xfId="0" applyFont="1" applyBorder="1"/>
    <xf numFmtId="0" fontId="0" fillId="0" borderId="20" xfId="0" applyBorder="1"/>
    <xf numFmtId="0" fontId="4" fillId="0" borderId="19" xfId="0" applyFont="1" applyBorder="1"/>
    <xf numFmtId="0" fontId="3" fillId="0" borderId="19" xfId="0" applyFont="1" applyBorder="1"/>
    <xf numFmtId="0" fontId="0" fillId="0" borderId="19" xfId="0" applyBorder="1"/>
    <xf numFmtId="0" fontId="4" fillId="0" borderId="19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vertical="top" wrapText="1"/>
    </xf>
    <xf numFmtId="0" fontId="6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49" fontId="3" fillId="0" borderId="0" xfId="0" applyNumberFormat="1" applyFont="1" applyBorder="1" applyAlignment="1"/>
    <xf numFmtId="0" fontId="11" fillId="0" borderId="0" xfId="0" applyFont="1" applyAlignment="1">
      <alignment horizontal="left"/>
    </xf>
    <xf numFmtId="0" fontId="2" fillId="2" borderId="9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1" fillId="0" borderId="0" xfId="2" applyFont="1" applyAlignment="1">
      <alignment horizontal="centerContinuous" vertical="top" wrapText="1"/>
    </xf>
    <xf numFmtId="0" fontId="10" fillId="0" borderId="0" xfId="2"/>
    <xf numFmtId="0" fontId="7" fillId="4" borderId="12" xfId="2" applyFont="1" applyFill="1" applyBorder="1" applyAlignment="1">
      <alignment horizontal="left" vertical="top"/>
    </xf>
    <xf numFmtId="0" fontId="10" fillId="4" borderId="14" xfId="2" applyFill="1" applyBorder="1" applyAlignment="1">
      <alignment vertical="top" wrapText="1"/>
    </xf>
    <xf numFmtId="0" fontId="1" fillId="3" borderId="12" xfId="2" applyFont="1" applyFill="1" applyBorder="1" applyAlignment="1">
      <alignment horizontal="center" vertical="top" wrapText="1"/>
    </xf>
    <xf numFmtId="0" fontId="1" fillId="3" borderId="14" xfId="2" applyFont="1" applyFill="1" applyBorder="1" applyAlignment="1">
      <alignment horizontal="center" vertical="top" wrapText="1"/>
    </xf>
    <xf numFmtId="0" fontId="10" fillId="2" borderId="9" xfId="2" applyFill="1" applyBorder="1" applyAlignment="1">
      <alignment vertical="top" wrapText="1"/>
    </xf>
    <xf numFmtId="0" fontId="2" fillId="2" borderId="9" xfId="2" applyFont="1" applyFill="1" applyBorder="1" applyAlignment="1">
      <alignment vertical="top" wrapText="1"/>
    </xf>
    <xf numFmtId="0" fontId="1" fillId="5" borderId="12" xfId="2" applyFont="1" applyFill="1" applyBorder="1" applyAlignment="1">
      <alignment vertical="top" wrapText="1"/>
    </xf>
    <xf numFmtId="0" fontId="10" fillId="5" borderId="14" xfId="2" applyFill="1" applyBorder="1" applyAlignment="1">
      <alignment vertical="top" wrapText="1"/>
    </xf>
    <xf numFmtId="0" fontId="2" fillId="2" borderId="15" xfId="2" applyFont="1" applyFill="1" applyBorder="1" applyAlignment="1">
      <alignment wrapText="1"/>
    </xf>
    <xf numFmtId="0" fontId="2" fillId="2" borderId="9" xfId="2" applyFont="1" applyFill="1" applyBorder="1" applyAlignment="1">
      <alignment wrapText="1"/>
    </xf>
    <xf numFmtId="0" fontId="10" fillId="0" borderId="0" xfId="2" applyAlignment="1">
      <alignment vertical="top" wrapText="1"/>
    </xf>
    <xf numFmtId="0" fontId="2" fillId="2" borderId="12" xfId="2" applyFont="1" applyFill="1" applyBorder="1" applyAlignment="1">
      <alignment vertical="top"/>
    </xf>
    <xf numFmtId="0" fontId="1" fillId="2" borderId="9" xfId="2" applyFont="1" applyFill="1" applyBorder="1" applyAlignment="1">
      <alignment vertical="top"/>
    </xf>
    <xf numFmtId="0" fontId="2" fillId="2" borderId="9" xfId="2" applyFont="1" applyFill="1" applyBorder="1" applyAlignment="1">
      <alignment vertical="top"/>
    </xf>
    <xf numFmtId="0" fontId="1" fillId="2" borderId="9" xfId="2" applyFont="1" applyFill="1" applyBorder="1" applyAlignment="1">
      <alignment vertical="top" wrapText="1"/>
    </xf>
    <xf numFmtId="167" fontId="5" fillId="2" borderId="9" xfId="0" applyNumberFormat="1" applyFont="1" applyFill="1" applyBorder="1" applyAlignment="1">
      <alignment vertical="top" wrapText="1"/>
    </xf>
    <xf numFmtId="167" fontId="5" fillId="2" borderId="16" xfId="0" applyNumberFormat="1" applyFont="1" applyFill="1" applyBorder="1" applyAlignment="1">
      <alignment vertical="top" wrapText="1"/>
    </xf>
    <xf numFmtId="167" fontId="3" fillId="0" borderId="0" xfId="0" applyNumberFormat="1" applyFont="1" applyBorder="1" applyAlignment="1">
      <alignment horizontal="left" vertical="top"/>
    </xf>
    <xf numFmtId="167" fontId="3" fillId="0" borderId="0" xfId="0" applyNumberFormat="1" applyFont="1" applyBorder="1" applyAlignment="1">
      <alignment horizontal="left"/>
    </xf>
    <xf numFmtId="0" fontId="6" fillId="0" borderId="19" xfId="0" applyNumberFormat="1" applyFont="1" applyBorder="1" applyAlignment="1">
      <alignment vertical="top"/>
    </xf>
    <xf numFmtId="0" fontId="6" fillId="0" borderId="0" xfId="0" applyNumberFormat="1" applyFont="1" applyBorder="1" applyAlignment="1">
      <alignment vertical="top"/>
    </xf>
    <xf numFmtId="0" fontId="12" fillId="0" borderId="9" xfId="0" applyFont="1" applyFill="1" applyBorder="1" applyAlignment="1">
      <alignment horizontal="center"/>
    </xf>
    <xf numFmtId="0" fontId="0" fillId="0" borderId="0" xfId="0" applyFont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Border="1"/>
    <xf numFmtId="0" fontId="0" fillId="0" borderId="1" xfId="0" applyFont="1" applyBorder="1"/>
    <xf numFmtId="0" fontId="0" fillId="0" borderId="2" xfId="0" applyFont="1" applyBorder="1"/>
    <xf numFmtId="0" fontId="12" fillId="0" borderId="2" xfId="0" applyFont="1" applyBorder="1" applyAlignment="1">
      <alignment horizontal="right"/>
    </xf>
    <xf numFmtId="164" fontId="12" fillId="0" borderId="8" xfId="0" applyNumberFormat="1" applyFont="1" applyBorder="1" applyAlignment="1">
      <alignment horizontal="right" vertical="top"/>
    </xf>
    <xf numFmtId="0" fontId="12" fillId="0" borderId="3" xfId="0" applyFont="1" applyBorder="1"/>
    <xf numFmtId="0" fontId="12" fillId="0" borderId="0" xfId="0" applyFont="1" applyBorder="1"/>
    <xf numFmtId="0" fontId="12" fillId="0" borderId="0" xfId="0" applyFont="1" applyBorder="1" applyAlignment="1">
      <alignment horizontal="right"/>
    </xf>
    <xf numFmtId="164" fontId="12" fillId="0" borderId="4" xfId="0" applyNumberFormat="1" applyFont="1" applyBorder="1" applyAlignment="1">
      <alignment horizontal="right" vertical="top"/>
    </xf>
    <xf numFmtId="0" fontId="0" fillId="0" borderId="5" xfId="0" applyFont="1" applyBorder="1"/>
    <xf numFmtId="0" fontId="0" fillId="0" borderId="6" xfId="0" applyFont="1" applyBorder="1"/>
    <xf numFmtId="0" fontId="12" fillId="0" borderId="6" xfId="0" applyFont="1" applyBorder="1" applyAlignment="1">
      <alignment horizontal="right"/>
    </xf>
    <xf numFmtId="164" fontId="12" fillId="0" borderId="7" xfId="0" applyNumberFormat="1" applyFont="1" applyBorder="1" applyAlignment="1">
      <alignment horizontal="right" vertical="top"/>
    </xf>
    <xf numFmtId="49" fontId="0" fillId="0" borderId="0" xfId="0" applyNumberFormat="1" applyFont="1" applyAlignment="1">
      <alignment vertical="top" wrapText="1"/>
    </xf>
    <xf numFmtId="0" fontId="12" fillId="0" borderId="9" xfId="0" applyFont="1" applyFill="1" applyBorder="1" applyAlignment="1">
      <alignment horizontal="center" wrapText="1"/>
    </xf>
    <xf numFmtId="0" fontId="12" fillId="0" borderId="9" xfId="0" applyFont="1" applyFill="1" applyBorder="1" applyAlignment="1">
      <alignment horizontal="center" vertical="top" wrapText="1"/>
    </xf>
    <xf numFmtId="0" fontId="0" fillId="0" borderId="0" xfId="0" applyFont="1" applyAlignment="1">
      <alignment vertical="top"/>
    </xf>
    <xf numFmtId="166" fontId="0" fillId="0" borderId="0" xfId="0" applyNumberFormat="1" applyFont="1" applyAlignment="1">
      <alignment horizontal="right" vertical="top"/>
    </xf>
    <xf numFmtId="0" fontId="0" fillId="0" borderId="10" xfId="0" applyFont="1" applyBorder="1"/>
    <xf numFmtId="0" fontId="0" fillId="0" borderId="21" xfId="0" applyFont="1" applyBorder="1"/>
    <xf numFmtId="0" fontId="0" fillId="0" borderId="11" xfId="0" applyFont="1" applyBorder="1"/>
    <xf numFmtId="0" fontId="0" fillId="0" borderId="17" xfId="0" applyFont="1" applyBorder="1"/>
    <xf numFmtId="0" fontId="0" fillId="0" borderId="0" xfId="0" applyFont="1" applyBorder="1" applyAlignment="1">
      <alignment horizontal="right"/>
    </xf>
    <xf numFmtId="164" fontId="12" fillId="0" borderId="0" xfId="0" applyNumberFormat="1" applyFont="1" applyBorder="1" applyAlignment="1">
      <alignment horizontal="right" vertical="top"/>
    </xf>
    <xf numFmtId="164" fontId="12" fillId="0" borderId="18" xfId="0" applyNumberFormat="1" applyFont="1" applyBorder="1" applyAlignment="1">
      <alignment horizontal="right" vertical="top"/>
    </xf>
    <xf numFmtId="0" fontId="0" fillId="0" borderId="17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164" fontId="0" fillId="0" borderId="0" xfId="0" applyNumberFormat="1" applyFont="1" applyBorder="1" applyAlignment="1">
      <alignment horizontal="right" vertical="top"/>
    </xf>
    <xf numFmtId="164" fontId="0" fillId="0" borderId="18" xfId="0" applyNumberFormat="1" applyFont="1" applyBorder="1" applyAlignment="1">
      <alignment horizontal="right" vertical="top"/>
    </xf>
    <xf numFmtId="0" fontId="0" fillId="0" borderId="22" xfId="0" applyFont="1" applyBorder="1" applyAlignment="1">
      <alignment horizontal="left" vertical="top"/>
    </xf>
    <xf numFmtId="0" fontId="0" fillId="0" borderId="23" xfId="0" applyFont="1" applyBorder="1" applyAlignment="1">
      <alignment horizontal="left" vertical="top"/>
    </xf>
    <xf numFmtId="0" fontId="12" fillId="0" borderId="23" xfId="0" applyFont="1" applyBorder="1" applyAlignment="1">
      <alignment horizontal="left" vertical="top"/>
    </xf>
    <xf numFmtId="0" fontId="0" fillId="0" borderId="23" xfId="0" applyFont="1" applyBorder="1" applyAlignment="1">
      <alignment vertical="top"/>
    </xf>
    <xf numFmtId="0" fontId="0" fillId="0" borderId="23" xfId="0" applyFont="1" applyBorder="1"/>
    <xf numFmtId="164" fontId="0" fillId="0" borderId="23" xfId="0" applyNumberFormat="1" applyFont="1" applyBorder="1" applyAlignment="1">
      <alignment horizontal="right" vertical="top"/>
    </xf>
    <xf numFmtId="164" fontId="0" fillId="0" borderId="24" xfId="0" applyNumberFormat="1" applyFont="1" applyBorder="1" applyAlignment="1">
      <alignment horizontal="right" vertical="top"/>
    </xf>
    <xf numFmtId="0" fontId="1" fillId="5" borderId="12" xfId="0" applyFont="1" applyFill="1" applyBorder="1" applyAlignment="1">
      <alignment vertical="top"/>
    </xf>
    <xf numFmtId="0" fontId="2" fillId="5" borderId="14" xfId="0" applyFont="1" applyFill="1" applyBorder="1" applyAlignment="1">
      <alignment vertical="top"/>
    </xf>
    <xf numFmtId="0" fontId="1" fillId="5" borderId="17" xfId="0" applyFont="1" applyFill="1" applyBorder="1" applyAlignment="1">
      <alignment vertical="top"/>
    </xf>
    <xf numFmtId="0" fontId="2" fillId="5" borderId="18" xfId="0" applyFont="1" applyFill="1" applyBorder="1" applyAlignment="1">
      <alignment vertical="top"/>
    </xf>
    <xf numFmtId="0" fontId="3" fillId="0" borderId="0" xfId="0" applyFont="1" applyBorder="1" applyAlignment="1">
      <alignment horizontal="justify" vertical="top" wrapText="1"/>
    </xf>
    <xf numFmtId="0" fontId="4" fillId="0" borderId="0" xfId="0" applyFont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/>
    </xf>
  </cellXfs>
  <cellStyles count="3">
    <cellStyle name="Hipervínculo" xfId="1" builtinId="8"/>
    <cellStyle name="Normal" xfId="0" builtinId="0" customBuiltin="1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114301</xdr:colOff>
      <xdr:row>0</xdr:row>
      <xdr:rowOff>38101</xdr:rowOff>
    </xdr:from>
    <xdr:to>
      <xdr:col>5</xdr:col>
      <xdr:colOff>1850392</xdr:colOff>
      <xdr:row>4</xdr:row>
      <xdr:rowOff>146401</xdr:rowOff>
    </xdr:to>
    <xdr:pic>
      <xdr:nvPicPr>
        <xdr:cNvPr id="3" name="LogoDep_GDF2" descr="PNGTES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72176" y="38101"/>
          <a:ext cx="1736091" cy="756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85724</xdr:colOff>
      <xdr:row>1</xdr:row>
      <xdr:rowOff>1</xdr:rowOff>
    </xdr:from>
    <xdr:to>
      <xdr:col>0</xdr:col>
      <xdr:colOff>1104899</xdr:colOff>
      <xdr:row>4</xdr:row>
      <xdr:rowOff>76201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4" y="161926"/>
          <a:ext cx="1019175" cy="5619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114301</xdr:colOff>
      <xdr:row>0</xdr:row>
      <xdr:rowOff>38101</xdr:rowOff>
    </xdr:from>
    <xdr:to>
      <xdr:col>5</xdr:col>
      <xdr:colOff>1850392</xdr:colOff>
      <xdr:row>4</xdr:row>
      <xdr:rowOff>146401</xdr:rowOff>
    </xdr:to>
    <xdr:pic>
      <xdr:nvPicPr>
        <xdr:cNvPr id="2" name="LogoDep_GDF2" descr="PNGTES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72176" y="38101"/>
          <a:ext cx="1736091" cy="756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85724</xdr:colOff>
      <xdr:row>1</xdr:row>
      <xdr:rowOff>1</xdr:rowOff>
    </xdr:from>
    <xdr:to>
      <xdr:col>0</xdr:col>
      <xdr:colOff>1104899</xdr:colOff>
      <xdr:row>4</xdr:row>
      <xdr:rowOff>76201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4" y="161926"/>
          <a:ext cx="1019175" cy="5619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76200</xdr:colOff>
      <xdr:row>18</xdr:row>
      <xdr:rowOff>57151</xdr:rowOff>
    </xdr:from>
    <xdr:to>
      <xdr:col>7</xdr:col>
      <xdr:colOff>1238250</xdr:colOff>
      <xdr:row>26</xdr:row>
      <xdr:rowOff>9526</xdr:rowOff>
    </xdr:to>
    <xdr:pic>
      <xdr:nvPicPr>
        <xdr:cNvPr id="5" name="ImagenConcepto" descr="PNGTEST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81850" y="2971801"/>
          <a:ext cx="1162050" cy="9144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114301</xdr:colOff>
      <xdr:row>0</xdr:row>
      <xdr:rowOff>38101</xdr:rowOff>
    </xdr:from>
    <xdr:to>
      <xdr:col>5</xdr:col>
      <xdr:colOff>1850392</xdr:colOff>
      <xdr:row>4</xdr:row>
      <xdr:rowOff>146401</xdr:rowOff>
    </xdr:to>
    <xdr:pic>
      <xdr:nvPicPr>
        <xdr:cNvPr id="2" name="LogoDep_GDF2" descr="PNGTEST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72176" y="38101"/>
          <a:ext cx="1736091" cy="756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85724</xdr:colOff>
      <xdr:row>1</xdr:row>
      <xdr:rowOff>1</xdr:rowOff>
    </xdr:from>
    <xdr:to>
      <xdr:col>0</xdr:col>
      <xdr:colOff>1104899</xdr:colOff>
      <xdr:row>4</xdr:row>
      <xdr:rowOff>76201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4" y="161926"/>
          <a:ext cx="1019175" cy="5619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95251</xdr:colOff>
      <xdr:row>0</xdr:row>
      <xdr:rowOff>9526</xdr:rowOff>
    </xdr:from>
    <xdr:to>
      <xdr:col>6</xdr:col>
      <xdr:colOff>1374142</xdr:colOff>
      <xdr:row>4</xdr:row>
      <xdr:rowOff>117826</xdr:rowOff>
    </xdr:to>
    <xdr:pic>
      <xdr:nvPicPr>
        <xdr:cNvPr id="2" name="LogoDep_GDF2" descr="PNGTEST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1" y="9526"/>
          <a:ext cx="1278891" cy="756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47624</xdr:colOff>
      <xdr:row>0</xdr:row>
      <xdr:rowOff>123826</xdr:rowOff>
    </xdr:from>
    <xdr:to>
      <xdr:col>0</xdr:col>
      <xdr:colOff>790575</xdr:colOff>
      <xdr:row>3</xdr:row>
      <xdr:rowOff>91376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4" y="123826"/>
          <a:ext cx="742951" cy="45332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104776</xdr:colOff>
      <xdr:row>0</xdr:row>
      <xdr:rowOff>114301</xdr:rowOff>
    </xdr:from>
    <xdr:to>
      <xdr:col>6</xdr:col>
      <xdr:colOff>1650367</xdr:colOff>
      <xdr:row>5</xdr:row>
      <xdr:rowOff>60676</xdr:rowOff>
    </xdr:to>
    <xdr:pic>
      <xdr:nvPicPr>
        <xdr:cNvPr id="2" name="LogoDep_GDF2" descr="PNGTEST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86526" y="114301"/>
          <a:ext cx="1545591" cy="756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47624</xdr:colOff>
      <xdr:row>0</xdr:row>
      <xdr:rowOff>123826</xdr:rowOff>
    </xdr:from>
    <xdr:to>
      <xdr:col>0</xdr:col>
      <xdr:colOff>1066799</xdr:colOff>
      <xdr:row>4</xdr:row>
      <xdr:rowOff>38101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4" y="123826"/>
          <a:ext cx="1019175" cy="5619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opLeftCell="A16" workbookViewId="0">
      <selection activeCell="B15" sqref="B15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47" t="s">
        <v>225</v>
      </c>
      <c r="C1" s="44" t="s">
        <v>251</v>
      </c>
    </row>
    <row r="2" spans="1:3" ht="12.75" customHeight="1" x14ac:dyDescent="0.2">
      <c r="A2" s="3" t="s">
        <v>0</v>
      </c>
      <c r="B2" s="3"/>
      <c r="C2" s="5"/>
    </row>
    <row r="3" spans="1:3" ht="12.75" customHeight="1" x14ac:dyDescent="0.15">
      <c r="A3" s="6"/>
      <c r="B3" s="6"/>
      <c r="C3" s="6"/>
    </row>
    <row r="4" spans="1:3" ht="12.75" customHeight="1" x14ac:dyDescent="0.15">
      <c r="A4" s="7" t="s">
        <v>49</v>
      </c>
      <c r="B4" s="8" t="s">
        <v>2</v>
      </c>
      <c r="C4" s="9" t="s">
        <v>50</v>
      </c>
    </row>
    <row r="5" spans="1:3" ht="12.75" customHeight="1" x14ac:dyDescent="0.15">
      <c r="A5" s="10" t="s">
        <v>3</v>
      </c>
      <c r="B5" s="11"/>
      <c r="C5" s="12"/>
    </row>
    <row r="6" spans="1:3" ht="12.75" customHeight="1" x14ac:dyDescent="0.15">
      <c r="A6" s="13" t="s">
        <v>51</v>
      </c>
      <c r="B6" s="13" t="s">
        <v>4</v>
      </c>
      <c r="C6" s="14" t="s">
        <v>52</v>
      </c>
    </row>
    <row r="7" spans="1:3" ht="12.75" customHeight="1" x14ac:dyDescent="0.15">
      <c r="A7" s="15" t="s">
        <v>53</v>
      </c>
      <c r="B7" s="15" t="s">
        <v>5</v>
      </c>
      <c r="C7" s="16" t="s">
        <v>54</v>
      </c>
    </row>
    <row r="8" spans="1:3" ht="12.75" customHeight="1" x14ac:dyDescent="0.15">
      <c r="A8" s="15" t="s">
        <v>55</v>
      </c>
      <c r="B8" s="15" t="s">
        <v>6</v>
      </c>
      <c r="C8" s="16" t="s">
        <v>56</v>
      </c>
    </row>
    <row r="9" spans="1:3" ht="12.75" customHeight="1" x14ac:dyDescent="0.15">
      <c r="A9" s="15" t="s">
        <v>57</v>
      </c>
      <c r="B9" s="15" t="s">
        <v>7</v>
      </c>
      <c r="C9" s="16" t="s">
        <v>58</v>
      </c>
    </row>
    <row r="10" spans="1:3" ht="12.75" customHeight="1" x14ac:dyDescent="0.15">
      <c r="A10" s="15" t="s">
        <v>59</v>
      </c>
      <c r="B10" s="15" t="s">
        <v>60</v>
      </c>
      <c r="C10" s="16" t="s">
        <v>61</v>
      </c>
    </row>
    <row r="11" spans="1:3" ht="12.75" customHeight="1" x14ac:dyDescent="0.15">
      <c r="A11" s="15" t="s">
        <v>62</v>
      </c>
      <c r="B11" s="15" t="s">
        <v>8</v>
      </c>
      <c r="C11" s="16" t="s">
        <v>63</v>
      </c>
    </row>
    <row r="12" spans="1:3" ht="12.75" customHeight="1" x14ac:dyDescent="0.15">
      <c r="A12" s="15" t="s">
        <v>64</v>
      </c>
      <c r="B12" s="15" t="s">
        <v>9</v>
      </c>
      <c r="C12" s="16" t="s">
        <v>65</v>
      </c>
    </row>
    <row r="13" spans="1:3" ht="12.75" customHeight="1" x14ac:dyDescent="0.15">
      <c r="A13" s="15" t="s">
        <v>66</v>
      </c>
      <c r="B13" s="15" t="s">
        <v>10</v>
      </c>
      <c r="C13" s="17" t="s">
        <v>67</v>
      </c>
    </row>
    <row r="14" spans="1:3" ht="12.75" customHeight="1" x14ac:dyDescent="0.15">
      <c r="A14" s="15" t="s">
        <v>68</v>
      </c>
      <c r="B14" s="15" t="s">
        <v>11</v>
      </c>
      <c r="C14" s="18">
        <v>1234567</v>
      </c>
    </row>
    <row r="15" spans="1:3" ht="12.75" customHeight="1" x14ac:dyDescent="0.15">
      <c r="A15" s="15" t="s">
        <v>69</v>
      </c>
      <c r="B15" s="15" t="s">
        <v>12</v>
      </c>
      <c r="C15" s="18">
        <v>12345678</v>
      </c>
    </row>
    <row r="16" spans="1:3" ht="12.75" customHeight="1" x14ac:dyDescent="0.15">
      <c r="A16" s="15" t="s">
        <v>70</v>
      </c>
      <c r="B16" s="15" t="s">
        <v>13</v>
      </c>
      <c r="C16" s="18">
        <v>123456789</v>
      </c>
    </row>
    <row r="17" spans="1:3" ht="12.75" customHeight="1" x14ac:dyDescent="0.15">
      <c r="A17" s="15" t="s">
        <v>71</v>
      </c>
      <c r="B17" s="15" t="s">
        <v>14</v>
      </c>
      <c r="C17" s="16" t="s">
        <v>105</v>
      </c>
    </row>
    <row r="18" spans="1:3" ht="12.75" customHeight="1" x14ac:dyDescent="0.15">
      <c r="A18" s="15" t="s">
        <v>72</v>
      </c>
      <c r="B18" s="15" t="s">
        <v>15</v>
      </c>
      <c r="C18" s="16" t="s">
        <v>104</v>
      </c>
    </row>
    <row r="19" spans="1:3" ht="12.75" customHeight="1" x14ac:dyDescent="0.15">
      <c r="A19" s="116" t="s">
        <v>73</v>
      </c>
      <c r="B19" s="117"/>
      <c r="C19" s="12"/>
    </row>
    <row r="20" spans="1:3" ht="12.75" x14ac:dyDescent="0.15">
      <c r="A20" s="15" t="s">
        <v>74</v>
      </c>
      <c r="B20" s="15" t="s">
        <v>75</v>
      </c>
      <c r="C20" s="46" t="s">
        <v>229</v>
      </c>
    </row>
    <row r="21" spans="1:3" ht="12.75" customHeight="1" x14ac:dyDescent="0.15">
      <c r="A21" s="15" t="s">
        <v>76</v>
      </c>
      <c r="B21" s="15" t="s">
        <v>77</v>
      </c>
      <c r="C21" s="16" t="s">
        <v>78</v>
      </c>
    </row>
    <row r="22" spans="1:3" ht="12.75" customHeight="1" x14ac:dyDescent="0.15">
      <c r="A22" s="15" t="s">
        <v>79</v>
      </c>
      <c r="B22" s="15" t="s">
        <v>80</v>
      </c>
      <c r="C22" s="16" t="s">
        <v>81</v>
      </c>
    </row>
    <row r="23" spans="1:3" ht="12.75" customHeight="1" x14ac:dyDescent="0.15">
      <c r="A23" s="15" t="s">
        <v>139</v>
      </c>
      <c r="B23" s="15" t="s">
        <v>159</v>
      </c>
      <c r="C23" s="16" t="s">
        <v>159</v>
      </c>
    </row>
    <row r="24" spans="1:3" ht="12.75" customHeight="1" x14ac:dyDescent="0.15">
      <c r="A24" s="15" t="s">
        <v>141</v>
      </c>
      <c r="B24" s="15" t="s">
        <v>153</v>
      </c>
      <c r="C24" s="16" t="s">
        <v>153</v>
      </c>
    </row>
    <row r="25" spans="1:3" ht="12.75" customHeight="1" x14ac:dyDescent="0.15">
      <c r="A25" s="15" t="s">
        <v>140</v>
      </c>
      <c r="B25" s="15" t="s">
        <v>154</v>
      </c>
      <c r="C25" s="16" t="s">
        <v>154</v>
      </c>
    </row>
    <row r="26" spans="1:3" ht="12.75" customHeight="1" x14ac:dyDescent="0.15">
      <c r="A26" s="15" t="s">
        <v>142</v>
      </c>
      <c r="B26" s="15" t="s">
        <v>155</v>
      </c>
      <c r="C26" s="16" t="s">
        <v>155</v>
      </c>
    </row>
    <row r="27" spans="1:3" ht="12.75" customHeight="1" x14ac:dyDescent="0.15">
      <c r="A27" s="15" t="s">
        <v>143</v>
      </c>
      <c r="B27" s="15" t="s">
        <v>156</v>
      </c>
      <c r="C27" s="16" t="s">
        <v>156</v>
      </c>
    </row>
    <row r="28" spans="1:3" ht="12.75" customHeight="1" x14ac:dyDescent="0.15">
      <c r="A28" s="15" t="s">
        <v>144</v>
      </c>
      <c r="B28" s="15" t="s">
        <v>157</v>
      </c>
      <c r="C28" s="16" t="s">
        <v>157</v>
      </c>
    </row>
    <row r="29" spans="1:3" ht="12.75" customHeight="1" x14ac:dyDescent="0.15">
      <c r="A29" s="15" t="s">
        <v>160</v>
      </c>
      <c r="B29" s="15" t="s">
        <v>158</v>
      </c>
      <c r="C29" s="16" t="s">
        <v>158</v>
      </c>
    </row>
    <row r="30" spans="1:3" ht="12.75" customHeight="1" x14ac:dyDescent="0.15">
      <c r="A30" s="61" t="s">
        <v>230</v>
      </c>
      <c r="B30" s="63" t="s">
        <v>231</v>
      </c>
      <c r="C30" s="62" t="s">
        <v>231</v>
      </c>
    </row>
    <row r="31" spans="1:3" ht="12.75" customHeight="1" x14ac:dyDescent="0.15">
      <c r="A31" s="61" t="s">
        <v>232</v>
      </c>
      <c r="B31" s="63" t="s">
        <v>233</v>
      </c>
      <c r="C31" s="62" t="s">
        <v>233</v>
      </c>
    </row>
    <row r="32" spans="1:3" ht="12.75" customHeight="1" x14ac:dyDescent="0.15">
      <c r="A32" s="61" t="s">
        <v>234</v>
      </c>
      <c r="B32" s="63" t="s">
        <v>235</v>
      </c>
      <c r="C32" s="62" t="s">
        <v>235</v>
      </c>
    </row>
    <row r="33" spans="1:3" ht="12.75" customHeight="1" x14ac:dyDescent="0.15">
      <c r="A33" s="116" t="s">
        <v>16</v>
      </c>
      <c r="B33" s="117"/>
      <c r="C33" s="12"/>
    </row>
    <row r="34" spans="1:3" ht="12.75" customHeight="1" x14ac:dyDescent="0.15">
      <c r="A34" s="15" t="s">
        <v>82</v>
      </c>
      <c r="B34" s="15" t="s">
        <v>17</v>
      </c>
      <c r="C34" s="65">
        <v>40017</v>
      </c>
    </row>
    <row r="35" spans="1:3" ht="12.75" customHeight="1" x14ac:dyDescent="0.15">
      <c r="A35" s="15" t="s">
        <v>83</v>
      </c>
      <c r="B35" s="15" t="s">
        <v>18</v>
      </c>
      <c r="C35" s="18" t="s">
        <v>84</v>
      </c>
    </row>
    <row r="36" spans="1:3" ht="12.75" x14ac:dyDescent="0.15">
      <c r="A36" s="15" t="s">
        <v>168</v>
      </c>
      <c r="B36" s="15" t="s">
        <v>85</v>
      </c>
      <c r="C36" s="16" t="s">
        <v>86</v>
      </c>
    </row>
    <row r="37" spans="1:3" ht="12.75" customHeight="1" x14ac:dyDescent="0.15">
      <c r="A37" s="116" t="s">
        <v>19</v>
      </c>
      <c r="B37" s="117"/>
      <c r="C37" s="19"/>
    </row>
    <row r="38" spans="1:3" ht="12.75" customHeight="1" x14ac:dyDescent="0.15">
      <c r="A38" s="45" t="s">
        <v>226</v>
      </c>
      <c r="B38" s="45" t="s">
        <v>227</v>
      </c>
      <c r="C38" s="46" t="s">
        <v>228</v>
      </c>
    </row>
    <row r="39" spans="1:3" ht="12.75" customHeight="1" x14ac:dyDescent="0.15">
      <c r="A39" s="15" t="s">
        <v>87</v>
      </c>
      <c r="B39" s="15" t="s">
        <v>20</v>
      </c>
      <c r="C39" s="30" t="s">
        <v>215</v>
      </c>
    </row>
    <row r="40" spans="1:3" ht="12.75" customHeight="1" x14ac:dyDescent="0.15">
      <c r="A40" s="15" t="s">
        <v>145</v>
      </c>
      <c r="B40" s="15" t="s">
        <v>21</v>
      </c>
      <c r="C40" s="16" t="s">
        <v>88</v>
      </c>
    </row>
    <row r="41" spans="1:3" ht="12.75" customHeight="1" x14ac:dyDescent="0.15">
      <c r="A41" s="15" t="s">
        <v>146</v>
      </c>
      <c r="B41" s="15" t="s">
        <v>151</v>
      </c>
      <c r="C41" s="16" t="s">
        <v>151</v>
      </c>
    </row>
    <row r="42" spans="1:3" ht="12.75" customHeight="1" x14ac:dyDescent="0.15">
      <c r="A42" s="15" t="s">
        <v>89</v>
      </c>
      <c r="B42" s="15" t="s">
        <v>22</v>
      </c>
      <c r="C42" s="16" t="s">
        <v>58</v>
      </c>
    </row>
    <row r="43" spans="1:3" ht="12.75" customHeight="1" x14ac:dyDescent="0.15">
      <c r="A43" s="15" t="s">
        <v>90</v>
      </c>
      <c r="B43" s="15" t="s">
        <v>91</v>
      </c>
      <c r="C43" s="16" t="s">
        <v>61</v>
      </c>
    </row>
    <row r="44" spans="1:3" ht="12.75" customHeight="1" x14ac:dyDescent="0.15">
      <c r="A44" s="15" t="s">
        <v>147</v>
      </c>
      <c r="B44" s="15" t="s">
        <v>152</v>
      </c>
      <c r="C44" s="16" t="s">
        <v>152</v>
      </c>
    </row>
    <row r="45" spans="1:3" ht="12.75" customHeight="1" x14ac:dyDescent="0.15">
      <c r="A45" s="15" t="s">
        <v>148</v>
      </c>
      <c r="B45" s="15" t="s">
        <v>161</v>
      </c>
      <c r="C45" s="16" t="s">
        <v>161</v>
      </c>
    </row>
    <row r="46" spans="1:3" ht="12.75" customHeight="1" x14ac:dyDescent="0.15">
      <c r="A46" s="15" t="s">
        <v>149</v>
      </c>
      <c r="B46" s="15" t="s">
        <v>162</v>
      </c>
      <c r="C46" s="16" t="s">
        <v>162</v>
      </c>
    </row>
    <row r="47" spans="1:3" ht="12.75" customHeight="1" x14ac:dyDescent="0.15">
      <c r="A47" s="15" t="s">
        <v>150</v>
      </c>
      <c r="B47" s="15" t="s">
        <v>163</v>
      </c>
      <c r="C47" s="16" t="s">
        <v>163</v>
      </c>
    </row>
    <row r="48" spans="1:3" ht="12.75" customHeight="1" x14ac:dyDescent="0.15">
      <c r="A48" s="15" t="s">
        <v>174</v>
      </c>
      <c r="B48" s="15" t="s">
        <v>175</v>
      </c>
      <c r="C48" s="16" t="s">
        <v>176</v>
      </c>
    </row>
    <row r="49" spans="1:3" ht="12.75" customHeight="1" x14ac:dyDescent="0.15">
      <c r="A49" s="63" t="s">
        <v>236</v>
      </c>
      <c r="B49" s="63" t="s">
        <v>237</v>
      </c>
      <c r="C49" s="64" t="s">
        <v>238</v>
      </c>
    </row>
    <row r="50" spans="1:3" ht="12.75" customHeight="1" x14ac:dyDescent="0.15">
      <c r="A50" s="63" t="s">
        <v>239</v>
      </c>
      <c r="B50" s="63" t="s">
        <v>240</v>
      </c>
      <c r="C50" s="64" t="s">
        <v>241</v>
      </c>
    </row>
    <row r="51" spans="1:3" ht="12.75" customHeight="1" x14ac:dyDescent="0.15">
      <c r="A51" s="63" t="s">
        <v>242</v>
      </c>
      <c r="B51" s="63" t="s">
        <v>243</v>
      </c>
      <c r="C51" s="64" t="s">
        <v>244</v>
      </c>
    </row>
    <row r="52" spans="1:3" ht="12.75" customHeight="1" x14ac:dyDescent="0.15">
      <c r="A52" s="63" t="s">
        <v>245</v>
      </c>
      <c r="B52" s="63" t="s">
        <v>246</v>
      </c>
      <c r="C52" s="64">
        <v>52783850</v>
      </c>
    </row>
    <row r="53" spans="1:3" ht="12.75" customHeight="1" x14ac:dyDescent="0.15">
      <c r="A53" s="63" t="s">
        <v>247</v>
      </c>
      <c r="B53" s="63" t="s">
        <v>248</v>
      </c>
      <c r="C53" s="17" t="s">
        <v>249</v>
      </c>
    </row>
    <row r="54" spans="1:3" ht="12.75" customHeight="1" x14ac:dyDescent="0.15">
      <c r="A54" s="15" t="s">
        <v>92</v>
      </c>
      <c r="B54" s="15" t="s">
        <v>117</v>
      </c>
      <c r="C54" s="65">
        <v>40026</v>
      </c>
    </row>
    <row r="55" spans="1:3" ht="12.75" customHeight="1" x14ac:dyDescent="0.15">
      <c r="A55" s="21" t="s">
        <v>93</v>
      </c>
      <c r="B55" s="21" t="s">
        <v>118</v>
      </c>
      <c r="C55" s="66">
        <v>40178</v>
      </c>
    </row>
    <row r="56" spans="1:3" ht="12.75" customHeight="1" x14ac:dyDescent="0.15">
      <c r="A56" s="15" t="s">
        <v>177</v>
      </c>
      <c r="B56" s="15" t="s">
        <v>178</v>
      </c>
      <c r="C56" s="24">
        <v>100000</v>
      </c>
    </row>
    <row r="57" spans="1:3" ht="12.75" customHeight="1" x14ac:dyDescent="0.15">
      <c r="A57" s="15" t="s">
        <v>181</v>
      </c>
      <c r="B57" s="15" t="s">
        <v>182</v>
      </c>
      <c r="C57" s="24">
        <v>7722</v>
      </c>
    </row>
    <row r="58" spans="1:3" ht="12.75" customHeight="1" x14ac:dyDescent="0.15">
      <c r="A58" s="15" t="s">
        <v>180</v>
      </c>
      <c r="B58" s="15" t="s">
        <v>179</v>
      </c>
      <c r="C58" s="25">
        <v>0.15</v>
      </c>
    </row>
    <row r="59" spans="1:3" ht="12.75" customHeight="1" x14ac:dyDescent="0.15">
      <c r="A59" s="116" t="s">
        <v>23</v>
      </c>
      <c r="B59" s="117"/>
      <c r="C59" s="12"/>
    </row>
    <row r="60" spans="1:3" ht="12.75" customHeight="1" x14ac:dyDescent="0.15">
      <c r="A60" s="15" t="s">
        <v>170</v>
      </c>
      <c r="B60" s="15" t="s">
        <v>171</v>
      </c>
      <c r="C60" s="16">
        <v>153</v>
      </c>
    </row>
    <row r="61" spans="1:3" ht="12.75" customHeight="1" x14ac:dyDescent="0.15">
      <c r="A61" s="15" t="s">
        <v>173</v>
      </c>
      <c r="B61" s="15" t="s">
        <v>172</v>
      </c>
      <c r="C61" s="16">
        <v>133</v>
      </c>
    </row>
    <row r="62" spans="1:3" ht="12.75" customHeight="1" x14ac:dyDescent="0.15">
      <c r="A62" s="15" t="s">
        <v>164</v>
      </c>
      <c r="B62" s="15" t="s">
        <v>94</v>
      </c>
      <c r="C62" s="16">
        <v>2</v>
      </c>
    </row>
    <row r="63" spans="1:3" ht="12.75" x14ac:dyDescent="0.15">
      <c r="A63" s="15" t="s">
        <v>165</v>
      </c>
      <c r="B63" s="15" t="s">
        <v>119</v>
      </c>
      <c r="C63" s="16" t="s">
        <v>95</v>
      </c>
    </row>
    <row r="64" spans="1:3" ht="12.75" x14ac:dyDescent="0.15">
      <c r="A64" s="15" t="s">
        <v>166</v>
      </c>
      <c r="B64" s="15" t="s">
        <v>121</v>
      </c>
      <c r="C64" s="16" t="s">
        <v>96</v>
      </c>
    </row>
    <row r="65" spans="1:3" ht="12.75" x14ac:dyDescent="0.15">
      <c r="A65" s="15" t="s">
        <v>169</v>
      </c>
      <c r="B65" s="15" t="s">
        <v>120</v>
      </c>
      <c r="C65" s="16" t="s">
        <v>97</v>
      </c>
    </row>
    <row r="66" spans="1:3" ht="12.75" x14ac:dyDescent="0.15">
      <c r="A66" s="15" t="s">
        <v>167</v>
      </c>
      <c r="B66" s="15" t="s">
        <v>122</v>
      </c>
      <c r="C66" s="16" t="s">
        <v>98</v>
      </c>
    </row>
    <row r="67" spans="1:3" ht="12.75" x14ac:dyDescent="0.15">
      <c r="A67" s="118" t="s">
        <v>24</v>
      </c>
      <c r="B67" s="119"/>
      <c r="C67" s="22"/>
    </row>
    <row r="68" spans="1:3" ht="12.75" x14ac:dyDescent="0.15">
      <c r="A68" s="15" t="s">
        <v>99</v>
      </c>
      <c r="B68" s="15" t="s">
        <v>25</v>
      </c>
      <c r="C68" s="16" t="s">
        <v>100</v>
      </c>
    </row>
    <row r="69" spans="1:3" ht="12.75" x14ac:dyDescent="0.15">
      <c r="A69" s="15" t="s">
        <v>101</v>
      </c>
      <c r="B69" s="15" t="s">
        <v>26</v>
      </c>
      <c r="C69" s="65">
        <v>39995</v>
      </c>
    </row>
    <row r="70" spans="1:3" ht="12.75" x14ac:dyDescent="0.15">
      <c r="A70" s="23" t="s">
        <v>102</v>
      </c>
      <c r="B70" s="15" t="s">
        <v>27</v>
      </c>
      <c r="C70" s="20" t="s">
        <v>103</v>
      </c>
    </row>
  </sheetData>
  <hyperlinks>
    <hyperlink ref="C13" r:id="rId1" xr:uid="{00000000-0004-0000-0000-000000000000}"/>
    <hyperlink ref="C53" r:id="rId2" xr:uid="{00000000-0004-0000-0000-000001000000}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6"/>
  <sheetViews>
    <sheetView showGridLines="0" showZeros="0" workbookViewId="0">
      <selection activeCell="A33" sqref="A33"/>
    </sheetView>
  </sheetViews>
  <sheetFormatPr baseColWidth="10" defaultColWidth="9.3984375" defaultRowHeight="12.75" x14ac:dyDescent="0.2"/>
  <cols>
    <col min="1" max="1" width="45.3984375" style="60" customWidth="1"/>
    <col min="2" max="2" width="108.3984375" style="60" customWidth="1"/>
    <col min="3" max="16384" width="9.3984375" style="49"/>
  </cols>
  <sheetData>
    <row r="1" spans="1:2" ht="12.75" customHeight="1" x14ac:dyDescent="0.2">
      <c r="A1" s="48" t="s">
        <v>28</v>
      </c>
      <c r="B1" s="48"/>
    </row>
    <row r="2" spans="1:2" ht="12.75" customHeight="1" x14ac:dyDescent="0.2">
      <c r="A2" s="48"/>
      <c r="B2" s="48"/>
    </row>
    <row r="3" spans="1:2" ht="14.25" customHeight="1" x14ac:dyDescent="0.2">
      <c r="A3" s="50" t="s">
        <v>216</v>
      </c>
      <c r="B3" s="51"/>
    </row>
    <row r="4" spans="1:2" ht="12.75" customHeight="1" x14ac:dyDescent="0.2">
      <c r="A4" s="52" t="s">
        <v>1</v>
      </c>
      <c r="B4" s="53" t="s">
        <v>2</v>
      </c>
    </row>
    <row r="5" spans="1:2" ht="12.75" customHeight="1" x14ac:dyDescent="0.2">
      <c r="A5" s="54" t="s">
        <v>109</v>
      </c>
      <c r="B5" s="54" t="s">
        <v>29</v>
      </c>
    </row>
    <row r="6" spans="1:2" ht="12.75" customHeight="1" x14ac:dyDescent="0.2">
      <c r="A6" s="54" t="s">
        <v>112</v>
      </c>
      <c r="B6" s="54" t="s">
        <v>30</v>
      </c>
    </row>
    <row r="7" spans="1:2" ht="12.75" customHeight="1" x14ac:dyDescent="0.2">
      <c r="A7" s="54" t="s">
        <v>110</v>
      </c>
      <c r="B7" s="54" t="s">
        <v>35</v>
      </c>
    </row>
    <row r="8" spans="1:2" ht="12.75" customHeight="1" x14ac:dyDescent="0.2">
      <c r="A8" s="54" t="s">
        <v>190</v>
      </c>
      <c r="B8" s="54" t="s">
        <v>39</v>
      </c>
    </row>
    <row r="9" spans="1:2" ht="12.75" customHeight="1" x14ac:dyDescent="0.2">
      <c r="A9" s="54" t="s">
        <v>134</v>
      </c>
      <c r="B9" s="54" t="s">
        <v>202</v>
      </c>
    </row>
    <row r="10" spans="1:2" ht="12.75" customHeight="1" x14ac:dyDescent="0.2">
      <c r="A10" s="54" t="s">
        <v>135</v>
      </c>
      <c r="B10" s="54" t="s">
        <v>201</v>
      </c>
    </row>
    <row r="11" spans="1:2" ht="12.75" customHeight="1" x14ac:dyDescent="0.2">
      <c r="A11" s="54" t="s">
        <v>188</v>
      </c>
      <c r="B11" s="55" t="s">
        <v>195</v>
      </c>
    </row>
    <row r="12" spans="1:2" x14ac:dyDescent="0.2">
      <c r="A12" s="54" t="s">
        <v>125</v>
      </c>
      <c r="B12" s="54" t="s">
        <v>199</v>
      </c>
    </row>
    <row r="13" spans="1:2" x14ac:dyDescent="0.2">
      <c r="A13" s="54" t="s">
        <v>31</v>
      </c>
      <c r="B13" s="54" t="s">
        <v>32</v>
      </c>
    </row>
    <row r="14" spans="1:2" ht="12.75" customHeight="1" x14ac:dyDescent="0.2">
      <c r="A14" s="54" t="s">
        <v>187</v>
      </c>
      <c r="B14" s="54" t="s">
        <v>193</v>
      </c>
    </row>
    <row r="15" spans="1:2" ht="15" customHeight="1" x14ac:dyDescent="0.2">
      <c r="A15" s="54" t="s">
        <v>191</v>
      </c>
      <c r="B15" s="54" t="s">
        <v>192</v>
      </c>
    </row>
    <row r="16" spans="1:2" ht="12.75" customHeight="1" x14ac:dyDescent="0.2">
      <c r="A16" s="54" t="s">
        <v>189</v>
      </c>
      <c r="B16" s="55" t="s">
        <v>196</v>
      </c>
    </row>
    <row r="17" spans="1:2" ht="12.75" customHeight="1" x14ac:dyDescent="0.2">
      <c r="A17" s="54" t="s">
        <v>133</v>
      </c>
      <c r="B17" s="54" t="s">
        <v>200</v>
      </c>
    </row>
    <row r="18" spans="1:2" ht="12.75" customHeight="1" x14ac:dyDescent="0.2">
      <c r="A18" s="54" t="s">
        <v>124</v>
      </c>
      <c r="B18" s="54" t="s">
        <v>198</v>
      </c>
    </row>
    <row r="19" spans="1:2" x14ac:dyDescent="0.2">
      <c r="A19" s="54" t="s">
        <v>186</v>
      </c>
      <c r="B19" s="55" t="s">
        <v>194</v>
      </c>
    </row>
    <row r="20" spans="1:2" ht="12.75" customHeight="1" x14ac:dyDescent="0.2">
      <c r="A20" s="54" t="s">
        <v>123</v>
      </c>
      <c r="B20" s="55" t="s">
        <v>197</v>
      </c>
    </row>
    <row r="21" spans="1:2" x14ac:dyDescent="0.2">
      <c r="A21" s="54" t="s">
        <v>111</v>
      </c>
      <c r="B21" s="54" t="s">
        <v>38</v>
      </c>
    </row>
    <row r="22" spans="1:2" x14ac:dyDescent="0.2">
      <c r="A22" s="54" t="s">
        <v>33</v>
      </c>
      <c r="B22" s="54" t="s">
        <v>34</v>
      </c>
    </row>
    <row r="23" spans="1:2" x14ac:dyDescent="0.2">
      <c r="A23" s="54" t="s">
        <v>36</v>
      </c>
      <c r="B23" s="54" t="s">
        <v>37</v>
      </c>
    </row>
    <row r="24" spans="1:2" x14ac:dyDescent="0.2">
      <c r="A24" s="56" t="s">
        <v>183</v>
      </c>
      <c r="B24" s="57"/>
    </row>
    <row r="25" spans="1:2" x14ac:dyDescent="0.2">
      <c r="A25" s="58" t="s">
        <v>136</v>
      </c>
      <c r="B25" s="58" t="s">
        <v>203</v>
      </c>
    </row>
    <row r="26" spans="1:2" x14ac:dyDescent="0.2">
      <c r="A26" s="59" t="s">
        <v>138</v>
      </c>
      <c r="B26" s="59" t="s">
        <v>204</v>
      </c>
    </row>
    <row r="27" spans="1:2" x14ac:dyDescent="0.2">
      <c r="A27" s="59" t="s">
        <v>137</v>
      </c>
      <c r="B27" s="59" t="s">
        <v>205</v>
      </c>
    </row>
    <row r="28" spans="1:2" x14ac:dyDescent="0.2">
      <c r="A28" s="59" t="s">
        <v>128</v>
      </c>
      <c r="B28" s="59" t="s">
        <v>209</v>
      </c>
    </row>
    <row r="29" spans="1:2" x14ac:dyDescent="0.2">
      <c r="A29" s="59" t="s">
        <v>130</v>
      </c>
      <c r="B29" s="59" t="s">
        <v>210</v>
      </c>
    </row>
    <row r="30" spans="1:2" x14ac:dyDescent="0.2">
      <c r="A30" s="59" t="s">
        <v>132</v>
      </c>
      <c r="B30" s="59" t="s">
        <v>211</v>
      </c>
    </row>
    <row r="31" spans="1:2" x14ac:dyDescent="0.2">
      <c r="A31" s="55" t="s">
        <v>126</v>
      </c>
      <c r="B31" s="54" t="s">
        <v>206</v>
      </c>
    </row>
    <row r="32" spans="1:2" x14ac:dyDescent="0.2">
      <c r="A32" s="55" t="s">
        <v>129</v>
      </c>
      <c r="B32" s="54" t="s">
        <v>212</v>
      </c>
    </row>
    <row r="33" spans="1:2" x14ac:dyDescent="0.2">
      <c r="A33" s="55" t="s">
        <v>127</v>
      </c>
      <c r="B33" s="54" t="s">
        <v>207</v>
      </c>
    </row>
    <row r="34" spans="1:2" x14ac:dyDescent="0.2">
      <c r="A34" s="55" t="s">
        <v>131</v>
      </c>
      <c r="B34" s="54" t="s">
        <v>213</v>
      </c>
    </row>
    <row r="35" spans="1:2" x14ac:dyDescent="0.2">
      <c r="A35" s="55" t="s">
        <v>184</v>
      </c>
      <c r="B35" s="54" t="s">
        <v>208</v>
      </c>
    </row>
    <row r="36" spans="1:2" x14ac:dyDescent="0.2">
      <c r="A36" s="55" t="s">
        <v>185</v>
      </c>
      <c r="B36" s="54" t="s">
        <v>214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4"/>
  <sheetViews>
    <sheetView showGridLines="0" showZeros="0" zoomScaleNormal="100" workbookViewId="0">
      <selection activeCell="B9" sqref="B9:F12"/>
    </sheetView>
  </sheetViews>
  <sheetFormatPr baseColWidth="10" defaultColWidth="9.3984375" defaultRowHeight="12.75" customHeight="1" x14ac:dyDescent="0.15"/>
  <cols>
    <col min="1" max="1" width="26.3984375" customWidth="1"/>
    <col min="2" max="2" width="43" customWidth="1"/>
    <col min="3" max="3" width="10.796875" customWidth="1"/>
    <col min="4" max="5" width="18" customWidth="1"/>
    <col min="6" max="6" width="36" customWidth="1"/>
    <col min="7" max="7" width="19" customWidth="1"/>
  </cols>
  <sheetData>
    <row r="1" spans="1:7" ht="12.75" customHeight="1" thickBot="1" x14ac:dyDescent="0.25">
      <c r="A1" s="1" t="s">
        <v>40</v>
      </c>
      <c r="B1" s="1"/>
      <c r="C1" s="1"/>
      <c r="D1" s="1"/>
      <c r="E1" s="1"/>
      <c r="F1" s="1"/>
    </row>
    <row r="2" spans="1:7" ht="12.75" customHeight="1" thickTop="1" x14ac:dyDescent="0.2">
      <c r="A2" s="34"/>
      <c r="B2" s="69" t="s">
        <v>218</v>
      </c>
      <c r="C2" s="37"/>
      <c r="D2" s="37"/>
      <c r="E2" s="37"/>
      <c r="F2" s="35"/>
      <c r="G2" s="36"/>
    </row>
    <row r="3" spans="1:7" ht="12.75" customHeight="1" x14ac:dyDescent="0.2">
      <c r="A3" s="28"/>
      <c r="B3" s="70" t="s">
        <v>219</v>
      </c>
      <c r="C3" s="38"/>
      <c r="D3" s="38"/>
      <c r="E3" s="38"/>
      <c r="F3" s="2"/>
      <c r="G3" s="4"/>
    </row>
    <row r="4" spans="1:7" ht="12.75" customHeight="1" x14ac:dyDescent="0.2">
      <c r="A4" s="28"/>
      <c r="B4" s="121" t="str">
        <f>nombrecliente</f>
        <v>GOBIERNO DEL DISTRITO FEDERAL</v>
      </c>
      <c r="C4" s="121"/>
      <c r="D4" s="121"/>
      <c r="E4" s="121"/>
      <c r="F4" s="2"/>
      <c r="G4" s="4"/>
    </row>
    <row r="5" spans="1:7" ht="12.75" customHeight="1" x14ac:dyDescent="0.2">
      <c r="A5" s="2"/>
      <c r="B5" s="121"/>
      <c r="C5" s="121"/>
      <c r="D5" s="121"/>
      <c r="E5" s="121"/>
      <c r="F5" s="2"/>
      <c r="G5" s="4"/>
    </row>
    <row r="6" spans="1:7" ht="12.75" customHeight="1" thickBot="1" x14ac:dyDescent="0.25">
      <c r="A6" s="32"/>
      <c r="B6" s="122"/>
      <c r="C6" s="122"/>
      <c r="D6" s="122"/>
      <c r="E6" s="122"/>
      <c r="F6" s="32"/>
      <c r="G6" s="33"/>
    </row>
    <row r="7" spans="1:7" ht="12.75" customHeight="1" thickTop="1" x14ac:dyDescent="0.2">
      <c r="A7" s="28" t="s">
        <v>107</v>
      </c>
      <c r="B7" s="43" t="str">
        <f>numerodeconcurso</f>
        <v>2009/0257-0001</v>
      </c>
      <c r="C7" s="4"/>
      <c r="D7" s="27" t="s">
        <v>113</v>
      </c>
      <c r="E7" s="68">
        <f>fechainicio</f>
        <v>40026</v>
      </c>
    </row>
    <row r="8" spans="1:7" ht="12.75" customHeight="1" x14ac:dyDescent="0.2">
      <c r="A8" s="29" t="s">
        <v>217</v>
      </c>
      <c r="B8" s="67">
        <f>fechadeconcurso</f>
        <v>40017</v>
      </c>
      <c r="C8" s="4"/>
      <c r="D8" s="27" t="s">
        <v>114</v>
      </c>
      <c r="E8" s="68">
        <f>fechaterminacion</f>
        <v>40178</v>
      </c>
      <c r="G8" s="26"/>
    </row>
    <row r="9" spans="1:7" ht="12.75" customHeight="1" x14ac:dyDescent="0.2">
      <c r="A9" s="28" t="s">
        <v>106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120"/>
      <c r="G9" s="26"/>
    </row>
    <row r="10" spans="1:7" ht="12.75" customHeight="1" x14ac:dyDescent="0.2">
      <c r="A10" s="2"/>
      <c r="B10" s="120"/>
      <c r="C10" s="120"/>
      <c r="D10" s="120"/>
      <c r="E10" s="120"/>
      <c r="F10" s="120"/>
      <c r="G10" s="31"/>
    </row>
    <row r="11" spans="1:7" ht="12.75" customHeight="1" x14ac:dyDescent="0.2">
      <c r="A11" s="2"/>
      <c r="B11" s="120"/>
      <c r="C11" s="120"/>
      <c r="D11" s="120"/>
      <c r="E11" s="120"/>
      <c r="F11" s="120"/>
      <c r="G11" s="31"/>
    </row>
    <row r="12" spans="1:7" ht="12.75" customHeight="1" x14ac:dyDescent="0.2">
      <c r="A12" s="2"/>
      <c r="B12" s="120"/>
      <c r="C12" s="120"/>
      <c r="D12" s="120"/>
      <c r="E12" s="120"/>
      <c r="F12" s="120"/>
      <c r="G12" s="4"/>
    </row>
    <row r="13" spans="1:7" ht="12.75" customHeight="1" x14ac:dyDescent="0.2">
      <c r="A13" s="28" t="s">
        <v>108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"/>
      <c r="F13" s="2"/>
      <c r="G13" s="4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15">
      <c r="A15" s="40" t="s">
        <v>220</v>
      </c>
      <c r="B15" s="41"/>
      <c r="C15" s="41"/>
      <c r="D15" s="41"/>
      <c r="E15" s="41"/>
      <c r="F15" s="41"/>
      <c r="G15" s="42"/>
    </row>
    <row r="16" spans="1:7" s="72" customFormat="1" ht="12.75" customHeight="1" x14ac:dyDescent="0.15"/>
    <row r="17" spans="1:7" s="72" customFormat="1" ht="12.75" customHeight="1" x14ac:dyDescent="0.15">
      <c r="A17" s="71" t="s">
        <v>221</v>
      </c>
      <c r="B17" s="71" t="s">
        <v>222</v>
      </c>
      <c r="C17" s="71" t="s">
        <v>41</v>
      </c>
      <c r="D17" s="71" t="s">
        <v>42</v>
      </c>
      <c r="E17" s="71" t="s">
        <v>223</v>
      </c>
      <c r="F17" s="71" t="s">
        <v>43</v>
      </c>
      <c r="G17" s="71" t="s">
        <v>44</v>
      </c>
    </row>
    <row r="18" spans="1:7" s="72" customFormat="1" ht="12.75" customHeight="1" x14ac:dyDescent="0.15">
      <c r="A18" s="72" t="s">
        <v>45</v>
      </c>
    </row>
    <row r="19" spans="1:7" s="72" customFormat="1" ht="12.75" customHeight="1" x14ac:dyDescent="0.15">
      <c r="A19" s="73" t="s">
        <v>109</v>
      </c>
      <c r="B19" s="74" t="s">
        <v>110</v>
      </c>
      <c r="C19" s="75" t="s">
        <v>33</v>
      </c>
      <c r="D19" s="76" t="s">
        <v>36</v>
      </c>
      <c r="E19" s="77" t="s">
        <v>186</v>
      </c>
      <c r="F19" s="74" t="s">
        <v>189</v>
      </c>
      <c r="G19" s="77" t="s">
        <v>188</v>
      </c>
    </row>
    <row r="20" spans="1:7" s="72" customFormat="1" ht="12.75" customHeight="1" x14ac:dyDescent="0.15">
      <c r="A20" s="72" t="s">
        <v>46</v>
      </c>
      <c r="F20" s="78"/>
      <c r="G20" s="78"/>
    </row>
    <row r="21" spans="1:7" s="72" customFormat="1" ht="12.75" customHeight="1" x14ac:dyDescent="0.15">
      <c r="A21" s="79"/>
      <c r="B21" s="80"/>
      <c r="C21" s="80"/>
      <c r="D21" s="80"/>
      <c r="E21" s="80"/>
      <c r="F21" s="81" t="s">
        <v>115</v>
      </c>
      <c r="G21" s="82" t="s">
        <v>137</v>
      </c>
    </row>
    <row r="22" spans="1:7" s="72" customFormat="1" ht="12.75" customHeight="1" x14ac:dyDescent="0.15">
      <c r="A22" s="83" t="str">
        <f>razonsocial</f>
        <v>Neodata, S.A. de C.V.</v>
      </c>
      <c r="B22" s="84"/>
      <c r="C22" s="78" t="str">
        <f>cargo</f>
        <v>DIRECTOR GENERAL</v>
      </c>
      <c r="D22" s="78"/>
      <c r="E22" s="78"/>
      <c r="F22" s="85" t="s">
        <v>116</v>
      </c>
      <c r="G22" s="86" t="s">
        <v>136</v>
      </c>
    </row>
    <row r="23" spans="1:7" s="72" customFormat="1" ht="12.75" customHeight="1" x14ac:dyDescent="0.15">
      <c r="A23" s="87"/>
      <c r="B23" s="88"/>
      <c r="C23" s="88" t="str">
        <f>responsable</f>
        <v>JORGE L. DÁVALOS MICELI</v>
      </c>
      <c r="D23" s="88"/>
      <c r="E23" s="88"/>
      <c r="F23" s="89" t="s">
        <v>47</v>
      </c>
      <c r="G23" s="90" t="s">
        <v>138</v>
      </c>
    </row>
    <row r="24" spans="1:7" s="72" customFormat="1" ht="12.75" customHeight="1" x14ac:dyDescent="0.15">
      <c r="G24" s="72" t="s">
        <v>48</v>
      </c>
    </row>
  </sheetData>
  <mergeCells count="2">
    <mergeCell ref="B9:F12"/>
    <mergeCell ref="B4:E6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4"/>
  <sheetViews>
    <sheetView showGridLines="0" showZeros="0" tabSelected="1" topLeftCell="A19" zoomScaleNormal="100" workbookViewId="0">
      <selection activeCell="A27" sqref="A27:XFD27"/>
    </sheetView>
  </sheetViews>
  <sheetFormatPr baseColWidth="10" defaultColWidth="9.3984375" defaultRowHeight="12.75" customHeight="1" x14ac:dyDescent="0.15"/>
  <cols>
    <col min="1" max="1" width="26.3984375" customWidth="1"/>
    <col min="2" max="2" width="29" customWidth="1"/>
    <col min="3" max="3" width="10.796875" customWidth="1"/>
    <col min="4" max="5" width="18" customWidth="1"/>
    <col min="6" max="6" width="29" customWidth="1"/>
    <col min="7" max="7" width="18" customWidth="1"/>
    <col min="8" max="8" width="27" customWidth="1"/>
  </cols>
  <sheetData>
    <row r="1" spans="1:8" ht="12.75" customHeight="1" thickBot="1" x14ac:dyDescent="0.25">
      <c r="A1" s="72" t="s">
        <v>40</v>
      </c>
      <c r="B1" s="1"/>
      <c r="C1" s="1"/>
      <c r="D1" s="1"/>
      <c r="E1" s="1"/>
      <c r="F1" s="1"/>
    </row>
    <row r="2" spans="1:8" ht="12.75" customHeight="1" thickTop="1" x14ac:dyDescent="0.2">
      <c r="A2" s="34"/>
      <c r="B2" s="69" t="s">
        <v>218</v>
      </c>
      <c r="C2" s="37"/>
      <c r="D2" s="37"/>
      <c r="E2" s="37"/>
      <c r="F2" s="35"/>
      <c r="G2" s="36"/>
      <c r="H2" s="36"/>
    </row>
    <row r="3" spans="1:8" ht="12.75" customHeight="1" x14ac:dyDescent="0.2">
      <c r="A3" s="28"/>
      <c r="B3" s="70" t="s">
        <v>219</v>
      </c>
      <c r="C3" s="38"/>
      <c r="D3" s="38"/>
      <c r="E3" s="38"/>
      <c r="F3" s="2"/>
      <c r="G3" s="4"/>
      <c r="H3" s="4"/>
    </row>
    <row r="4" spans="1:8" ht="12.75" customHeight="1" x14ac:dyDescent="0.2">
      <c r="A4" s="28"/>
      <c r="B4" s="121" t="str">
        <f>nombrecliente</f>
        <v>GOBIERNO DEL DISTRITO FEDERAL</v>
      </c>
      <c r="C4" s="121"/>
      <c r="D4" s="121"/>
      <c r="E4" s="121"/>
      <c r="F4" s="2"/>
      <c r="G4" s="4"/>
      <c r="H4" s="4"/>
    </row>
    <row r="5" spans="1:8" ht="12.75" customHeight="1" x14ac:dyDescent="0.2">
      <c r="A5" s="2"/>
      <c r="B5" s="121"/>
      <c r="C5" s="121"/>
      <c r="D5" s="121"/>
      <c r="E5" s="121"/>
      <c r="F5" s="2"/>
      <c r="G5" s="4"/>
      <c r="H5" s="4"/>
    </row>
    <row r="6" spans="1:8" ht="12.75" customHeight="1" thickBot="1" x14ac:dyDescent="0.25">
      <c r="A6" s="32"/>
      <c r="B6" s="122"/>
      <c r="C6" s="122"/>
      <c r="D6" s="122"/>
      <c r="E6" s="122"/>
      <c r="F6" s="32"/>
      <c r="G6" s="33"/>
      <c r="H6" s="33"/>
    </row>
    <row r="7" spans="1:8" ht="12.75" customHeight="1" thickTop="1" x14ac:dyDescent="0.2">
      <c r="A7" s="28" t="s">
        <v>107</v>
      </c>
      <c r="B7" s="43" t="str">
        <f>numerodeconcurso</f>
        <v>2009/0257-0001</v>
      </c>
      <c r="C7" s="4"/>
      <c r="D7" s="27" t="s">
        <v>113</v>
      </c>
      <c r="E7" s="68">
        <f>fechainicio</f>
        <v>40026</v>
      </c>
    </row>
    <row r="8" spans="1:8" ht="12.75" customHeight="1" x14ac:dyDescent="0.2">
      <c r="A8" s="29" t="s">
        <v>217</v>
      </c>
      <c r="B8" s="67">
        <f>fechadeconcurso</f>
        <v>40017</v>
      </c>
      <c r="C8" s="4"/>
      <c r="D8" s="27" t="s">
        <v>114</v>
      </c>
      <c r="E8" s="68">
        <f>fechaterminacion</f>
        <v>40178</v>
      </c>
      <c r="G8" s="26"/>
    </row>
    <row r="9" spans="1:8" ht="12.75" customHeight="1" x14ac:dyDescent="0.2">
      <c r="A9" s="28" t="s">
        <v>106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120"/>
      <c r="G9" s="26"/>
    </row>
    <row r="10" spans="1:8" ht="12.75" customHeight="1" x14ac:dyDescent="0.2">
      <c r="A10" s="2"/>
      <c r="B10" s="120"/>
      <c r="C10" s="120"/>
      <c r="D10" s="120"/>
      <c r="E10" s="120"/>
      <c r="F10" s="120"/>
      <c r="G10" s="31"/>
    </row>
    <row r="11" spans="1:8" ht="12.75" customHeight="1" x14ac:dyDescent="0.2">
      <c r="A11" s="2"/>
      <c r="B11" s="120"/>
      <c r="C11" s="120"/>
      <c r="D11" s="120"/>
      <c r="E11" s="120"/>
      <c r="F11" s="120"/>
      <c r="G11" s="31"/>
    </row>
    <row r="12" spans="1:8" ht="12.75" customHeight="1" x14ac:dyDescent="0.2">
      <c r="A12" s="2"/>
      <c r="B12" s="120"/>
      <c r="C12" s="120"/>
      <c r="D12" s="120"/>
      <c r="E12" s="120"/>
      <c r="F12" s="120"/>
      <c r="G12" s="4"/>
    </row>
    <row r="13" spans="1:8" ht="12.75" customHeight="1" x14ac:dyDescent="0.2">
      <c r="A13" s="28" t="s">
        <v>108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"/>
      <c r="F13" s="2"/>
      <c r="G13" s="4"/>
    </row>
    <row r="14" spans="1:8" ht="12.75" customHeight="1" x14ac:dyDescent="0.2">
      <c r="A14" s="1"/>
      <c r="B14" s="1"/>
      <c r="C14" s="1"/>
      <c r="D14" s="1"/>
      <c r="E14" s="1"/>
      <c r="F14" s="1"/>
    </row>
    <row r="15" spans="1:8" ht="12.75" customHeight="1" x14ac:dyDescent="0.15">
      <c r="A15" s="40" t="s">
        <v>220</v>
      </c>
      <c r="B15" s="41"/>
      <c r="C15" s="41"/>
      <c r="D15" s="41"/>
      <c r="E15" s="41"/>
      <c r="F15" s="41"/>
      <c r="G15" s="42"/>
    </row>
    <row r="16" spans="1:8" s="72" customFormat="1" ht="12.75" customHeight="1" x14ac:dyDescent="0.15"/>
    <row r="17" spans="1:8" s="72" customFormat="1" ht="12.75" customHeight="1" x14ac:dyDescent="0.15">
      <c r="A17" s="71" t="s">
        <v>221</v>
      </c>
      <c r="B17" s="71" t="s">
        <v>222</v>
      </c>
      <c r="C17" s="71" t="s">
        <v>41</v>
      </c>
      <c r="D17" s="71" t="s">
        <v>42</v>
      </c>
      <c r="E17" s="71" t="s">
        <v>223</v>
      </c>
      <c r="F17" s="71" t="s">
        <v>43</v>
      </c>
      <c r="G17" s="71" t="s">
        <v>44</v>
      </c>
      <c r="H17" s="71" t="s">
        <v>250</v>
      </c>
    </row>
    <row r="18" spans="1:8" s="72" customFormat="1" ht="12.75" customHeight="1" x14ac:dyDescent="0.15">
      <c r="A18" s="123"/>
      <c r="B18" s="123"/>
      <c r="C18" s="123"/>
      <c r="D18" s="123"/>
      <c r="E18" s="123"/>
      <c r="F18" s="123"/>
      <c r="G18" s="123"/>
      <c r="H18" s="123"/>
    </row>
    <row r="19" spans="1:8" s="72" customFormat="1" ht="12.75" customHeight="1" x14ac:dyDescent="0.15">
      <c r="A19" s="72" t="s">
        <v>45</v>
      </c>
    </row>
    <row r="20" spans="1:8" s="72" customFormat="1" ht="9" x14ac:dyDescent="0.15">
      <c r="A20" s="73" t="s">
        <v>109</v>
      </c>
      <c r="B20" s="74" t="s">
        <v>110</v>
      </c>
      <c r="C20" s="75" t="s">
        <v>33</v>
      </c>
      <c r="D20" s="76" t="s">
        <v>36</v>
      </c>
      <c r="E20" s="77" t="s">
        <v>186</v>
      </c>
      <c r="F20" s="74" t="s">
        <v>189</v>
      </c>
      <c r="G20" s="77" t="s">
        <v>188</v>
      </c>
    </row>
    <row r="21" spans="1:8" s="72" customFormat="1" ht="9" x14ac:dyDescent="0.15">
      <c r="A21" s="73"/>
      <c r="B21" s="74"/>
      <c r="C21" s="75"/>
      <c r="D21" s="76"/>
      <c r="E21" s="77"/>
      <c r="F21" s="74"/>
      <c r="G21" s="77"/>
    </row>
    <row r="22" spans="1:8" s="72" customFormat="1" ht="9" x14ac:dyDescent="0.15">
      <c r="A22" s="73"/>
      <c r="B22" s="74"/>
      <c r="C22" s="75"/>
      <c r="D22" s="76"/>
      <c r="E22" s="77"/>
      <c r="F22" s="74"/>
      <c r="G22" s="77"/>
    </row>
    <row r="23" spans="1:8" s="72" customFormat="1" ht="9" x14ac:dyDescent="0.15">
      <c r="A23" s="73"/>
      <c r="B23" s="74"/>
      <c r="C23" s="75"/>
      <c r="D23" s="76"/>
      <c r="E23" s="77"/>
      <c r="F23" s="74"/>
      <c r="G23" s="77"/>
    </row>
    <row r="24" spans="1:8" s="72" customFormat="1" ht="9" x14ac:dyDescent="0.15">
      <c r="A24" s="73"/>
      <c r="B24" s="74"/>
      <c r="C24" s="75"/>
      <c r="D24" s="76"/>
      <c r="E24" s="77"/>
      <c r="F24" s="74"/>
      <c r="G24" s="77"/>
    </row>
    <row r="25" spans="1:8" s="72" customFormat="1" ht="9" x14ac:dyDescent="0.15">
      <c r="A25" s="73"/>
      <c r="B25" s="74"/>
      <c r="C25" s="75"/>
      <c r="D25" s="76"/>
      <c r="E25" s="77"/>
      <c r="F25" s="74"/>
      <c r="G25" s="77"/>
    </row>
    <row r="26" spans="1:8" s="72" customFormat="1" ht="9" x14ac:dyDescent="0.15">
      <c r="A26" s="73"/>
      <c r="B26" s="74"/>
      <c r="C26" s="75"/>
      <c r="D26" s="76"/>
      <c r="E26" s="77"/>
      <c r="F26" s="74"/>
      <c r="G26" s="77"/>
    </row>
    <row r="27" spans="1:8" s="72" customFormat="1" ht="9" x14ac:dyDescent="0.15">
      <c r="A27" s="73"/>
      <c r="B27" s="74"/>
      <c r="C27" s="75"/>
      <c r="D27" s="76"/>
      <c r="E27" s="77"/>
      <c r="F27" s="74"/>
      <c r="G27" s="77"/>
    </row>
    <row r="28" spans="1:8" s="72" customFormat="1" ht="9" x14ac:dyDescent="0.15">
      <c r="A28" s="73"/>
      <c r="B28" s="74"/>
      <c r="C28" s="75"/>
      <c r="D28" s="76"/>
      <c r="E28" s="77"/>
      <c r="F28" s="74"/>
      <c r="G28" s="77"/>
    </row>
    <row r="29" spans="1:8" s="72" customFormat="1" ht="12.75" customHeight="1" x14ac:dyDescent="0.15">
      <c r="A29" s="72" t="s">
        <v>46</v>
      </c>
      <c r="F29" s="78"/>
      <c r="G29" s="78"/>
    </row>
    <row r="30" spans="1:8" s="72" customFormat="1" ht="12.75" customHeight="1" x14ac:dyDescent="0.15">
      <c r="A30" s="79"/>
      <c r="B30" s="80"/>
      <c r="C30" s="80"/>
      <c r="D30" s="80"/>
      <c r="E30" s="80"/>
      <c r="F30" s="80"/>
      <c r="G30" s="81" t="s">
        <v>115</v>
      </c>
      <c r="H30" s="82" t="s">
        <v>137</v>
      </c>
    </row>
    <row r="31" spans="1:8" s="72" customFormat="1" ht="12.75" customHeight="1" x14ac:dyDescent="0.15">
      <c r="A31" s="83" t="str">
        <f>razonsocial</f>
        <v>Neodata, S.A. de C.V.</v>
      </c>
      <c r="B31" s="84"/>
      <c r="C31" s="78" t="str">
        <f>cargo</f>
        <v>DIRECTOR GENERAL</v>
      </c>
      <c r="D31" s="78"/>
      <c r="E31" s="78"/>
      <c r="F31" s="78"/>
      <c r="G31" s="85" t="s">
        <v>116</v>
      </c>
      <c r="H31" s="86" t="s">
        <v>136</v>
      </c>
    </row>
    <row r="32" spans="1:8" s="72" customFormat="1" ht="12.75" customHeight="1" x14ac:dyDescent="0.15">
      <c r="A32" s="87"/>
      <c r="B32" s="88"/>
      <c r="C32" s="88" t="str">
        <f>responsable</f>
        <v>JORGE L. DÁVALOS MICELI</v>
      </c>
      <c r="D32" s="88"/>
      <c r="E32" s="88"/>
      <c r="F32" s="88"/>
      <c r="G32" s="89" t="s">
        <v>47</v>
      </c>
      <c r="H32" s="90" t="s">
        <v>138</v>
      </c>
    </row>
    <row r="33" spans="8:8" s="72" customFormat="1" ht="12.75" customHeight="1" x14ac:dyDescent="0.15"/>
    <row r="34" spans="8:8" ht="12.75" customHeight="1" x14ac:dyDescent="0.15">
      <c r="H34" s="72" t="s">
        <v>48</v>
      </c>
    </row>
  </sheetData>
  <mergeCells count="2">
    <mergeCell ref="B4:E6"/>
    <mergeCell ref="B9:F12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4"/>
  <sheetViews>
    <sheetView showGridLines="0" showZeros="0" zoomScaleNormal="100" workbookViewId="0">
      <selection activeCell="B9" sqref="B9:F12"/>
    </sheetView>
  </sheetViews>
  <sheetFormatPr baseColWidth="10" defaultColWidth="9.3984375" defaultRowHeight="12.75" customHeight="1" x14ac:dyDescent="0.15"/>
  <cols>
    <col min="1" max="1" width="20.59765625" customWidth="1"/>
    <col min="2" max="2" width="43" customWidth="1"/>
    <col min="3" max="3" width="10.796875" customWidth="1"/>
    <col min="4" max="5" width="16.3984375" customWidth="1"/>
    <col min="6" max="6" width="36" customWidth="1"/>
    <col min="7" max="7" width="20.59765625" customWidth="1"/>
  </cols>
  <sheetData>
    <row r="1" spans="1:7" s="72" customFormat="1" ht="12.75" customHeight="1" thickBot="1" x14ac:dyDescent="0.2">
      <c r="A1" s="72" t="s">
        <v>40</v>
      </c>
    </row>
    <row r="2" spans="1:7" ht="12.75" customHeight="1" thickTop="1" x14ac:dyDescent="0.2">
      <c r="A2" s="34"/>
      <c r="B2" s="69" t="s">
        <v>218</v>
      </c>
      <c r="C2" s="37"/>
      <c r="D2" s="37"/>
      <c r="E2" s="37"/>
      <c r="F2" s="35"/>
      <c r="G2" s="36"/>
    </row>
    <row r="3" spans="1:7" ht="12.75" customHeight="1" x14ac:dyDescent="0.2">
      <c r="A3" s="28"/>
      <c r="B3" s="39" t="s">
        <v>219</v>
      </c>
      <c r="C3" s="38"/>
      <c r="D3" s="38"/>
      <c r="E3" s="38"/>
      <c r="F3" s="2"/>
      <c r="G3" s="4"/>
    </row>
    <row r="4" spans="1:7" ht="12.75" customHeight="1" x14ac:dyDescent="0.2">
      <c r="A4" s="28"/>
      <c r="B4" s="121" t="str">
        <f>nombrecliente</f>
        <v>GOBIERNO DEL DISTRITO FEDERAL</v>
      </c>
      <c r="C4" s="121"/>
      <c r="D4" s="121"/>
      <c r="E4" s="121"/>
      <c r="F4" s="2"/>
      <c r="G4" s="4"/>
    </row>
    <row r="5" spans="1:7" ht="12.75" customHeight="1" x14ac:dyDescent="0.2">
      <c r="A5" s="2"/>
      <c r="B5" s="121"/>
      <c r="C5" s="121"/>
      <c r="D5" s="121"/>
      <c r="E5" s="121"/>
      <c r="F5" s="2"/>
      <c r="G5" s="4"/>
    </row>
    <row r="6" spans="1:7" ht="12.75" customHeight="1" thickBot="1" x14ac:dyDescent="0.25">
      <c r="A6" s="32"/>
      <c r="B6" s="122"/>
      <c r="C6" s="122"/>
      <c r="D6" s="122"/>
      <c r="E6" s="122"/>
      <c r="F6" s="32"/>
      <c r="G6" s="33"/>
    </row>
    <row r="7" spans="1:7" ht="12.75" customHeight="1" thickTop="1" x14ac:dyDescent="0.2">
      <c r="A7" s="28" t="s">
        <v>107</v>
      </c>
      <c r="B7" s="43" t="str">
        <f>numerodeconcurso</f>
        <v>2009/0257-0001</v>
      </c>
      <c r="C7" s="4"/>
      <c r="D7" s="27" t="s">
        <v>113</v>
      </c>
      <c r="E7" s="68">
        <f>fechainicio</f>
        <v>40026</v>
      </c>
    </row>
    <row r="8" spans="1:7" ht="12.75" customHeight="1" x14ac:dyDescent="0.2">
      <c r="A8" s="29" t="s">
        <v>217</v>
      </c>
      <c r="B8" s="67">
        <f>fechadeconcurso</f>
        <v>40017</v>
      </c>
      <c r="C8" s="4"/>
      <c r="D8" s="27" t="s">
        <v>114</v>
      </c>
      <c r="E8" s="68">
        <f>fechaterminacion</f>
        <v>40178</v>
      </c>
      <c r="G8" s="26"/>
    </row>
    <row r="9" spans="1:7" ht="12.75" customHeight="1" x14ac:dyDescent="0.2">
      <c r="A9" s="28" t="s">
        <v>106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120"/>
      <c r="G9" s="26"/>
    </row>
    <row r="10" spans="1:7" ht="12.75" customHeight="1" x14ac:dyDescent="0.2">
      <c r="A10" s="2"/>
      <c r="B10" s="120"/>
      <c r="C10" s="120"/>
      <c r="D10" s="120"/>
      <c r="E10" s="120"/>
      <c r="F10" s="120"/>
      <c r="G10" s="31"/>
    </row>
    <row r="11" spans="1:7" ht="12.75" customHeight="1" x14ac:dyDescent="0.2">
      <c r="A11" s="2"/>
      <c r="B11" s="120"/>
      <c r="C11" s="120"/>
      <c r="D11" s="120"/>
      <c r="E11" s="120"/>
      <c r="F11" s="120"/>
      <c r="G11" s="31"/>
    </row>
    <row r="12" spans="1:7" ht="12.75" customHeight="1" x14ac:dyDescent="0.2">
      <c r="A12" s="2"/>
      <c r="B12" s="120"/>
      <c r="C12" s="120"/>
      <c r="D12" s="120"/>
      <c r="E12" s="120"/>
      <c r="F12" s="120"/>
      <c r="G12" s="4"/>
    </row>
    <row r="13" spans="1:7" ht="12.75" customHeight="1" x14ac:dyDescent="0.2">
      <c r="A13" s="28" t="s">
        <v>108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"/>
      <c r="F13" s="2"/>
      <c r="G13" s="4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15">
      <c r="A15" s="40" t="s">
        <v>220</v>
      </c>
      <c r="B15" s="41"/>
      <c r="C15" s="41"/>
      <c r="D15" s="41"/>
      <c r="E15" s="41"/>
      <c r="F15" s="41"/>
      <c r="G15" s="42"/>
    </row>
    <row r="16" spans="1:7" s="72" customFormat="1" ht="12.75" customHeight="1" x14ac:dyDescent="0.15"/>
    <row r="17" spans="1:7" s="72" customFormat="1" ht="12.75" customHeight="1" x14ac:dyDescent="0.15">
      <c r="A17" s="71" t="s">
        <v>221</v>
      </c>
      <c r="B17" s="71" t="s">
        <v>222</v>
      </c>
      <c r="C17" s="71" t="s">
        <v>41</v>
      </c>
      <c r="D17" s="71" t="s">
        <v>42</v>
      </c>
      <c r="E17" s="71" t="s">
        <v>223</v>
      </c>
      <c r="F17" s="71" t="s">
        <v>43</v>
      </c>
      <c r="G17" s="71" t="s">
        <v>44</v>
      </c>
    </row>
    <row r="18" spans="1:7" s="72" customFormat="1" ht="12.75" customHeight="1" x14ac:dyDescent="0.15">
      <c r="A18" s="72" t="s">
        <v>45</v>
      </c>
    </row>
    <row r="19" spans="1:7" s="72" customFormat="1" ht="12.75" customHeight="1" x14ac:dyDescent="0.15">
      <c r="A19" s="91" t="s">
        <v>112</v>
      </c>
      <c r="B19" s="74" t="s">
        <v>110</v>
      </c>
      <c r="C19" s="75" t="s">
        <v>33</v>
      </c>
      <c r="D19" s="76" t="s">
        <v>36</v>
      </c>
      <c r="E19" s="77" t="s">
        <v>186</v>
      </c>
      <c r="F19" s="74" t="s">
        <v>189</v>
      </c>
      <c r="G19" s="77" t="s">
        <v>188</v>
      </c>
    </row>
    <row r="20" spans="1:7" s="72" customFormat="1" ht="12.75" customHeight="1" x14ac:dyDescent="0.15">
      <c r="A20" s="72" t="s">
        <v>46</v>
      </c>
      <c r="F20" s="78"/>
      <c r="G20" s="78"/>
    </row>
    <row r="21" spans="1:7" s="72" customFormat="1" ht="12.75" customHeight="1" x14ac:dyDescent="0.15">
      <c r="A21" s="79"/>
      <c r="B21" s="80"/>
      <c r="C21" s="80"/>
      <c r="D21" s="80"/>
      <c r="E21" s="80"/>
      <c r="F21" s="81" t="s">
        <v>115</v>
      </c>
      <c r="G21" s="82" t="s">
        <v>137</v>
      </c>
    </row>
    <row r="22" spans="1:7" s="72" customFormat="1" ht="12.75" customHeight="1" x14ac:dyDescent="0.15">
      <c r="A22" s="83" t="str">
        <f>razonsocial</f>
        <v>Neodata, S.A. de C.V.</v>
      </c>
      <c r="B22" s="84"/>
      <c r="C22" s="78" t="str">
        <f>cargo</f>
        <v>DIRECTOR GENERAL</v>
      </c>
      <c r="D22" s="78"/>
      <c r="E22" s="78"/>
      <c r="F22" s="85" t="s">
        <v>116</v>
      </c>
      <c r="G22" s="86" t="s">
        <v>136</v>
      </c>
    </row>
    <row r="23" spans="1:7" s="72" customFormat="1" ht="12.75" customHeight="1" x14ac:dyDescent="0.15">
      <c r="A23" s="87"/>
      <c r="B23" s="88"/>
      <c r="C23" s="88" t="str">
        <f>responsable</f>
        <v>JORGE L. DÁVALOS MICELI</v>
      </c>
      <c r="D23" s="88"/>
      <c r="E23" s="88"/>
      <c r="F23" s="89" t="s">
        <v>47</v>
      </c>
      <c r="G23" s="90" t="s">
        <v>138</v>
      </c>
    </row>
    <row r="24" spans="1:7" s="72" customFormat="1" ht="12.75" customHeight="1" x14ac:dyDescent="0.15">
      <c r="G24" s="72" t="s">
        <v>48</v>
      </c>
    </row>
  </sheetData>
  <mergeCells count="2">
    <mergeCell ref="B4:E6"/>
    <mergeCell ref="B9:F12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9"/>
  <sheetViews>
    <sheetView showGridLines="0" showZeros="0" workbookViewId="0">
      <selection activeCell="B9" sqref="B9:G12"/>
    </sheetView>
  </sheetViews>
  <sheetFormatPr baseColWidth="10" defaultColWidth="9.3984375" defaultRowHeight="12.75" customHeight="1" x14ac:dyDescent="0.15"/>
  <cols>
    <col min="1" max="1" width="17.796875" customWidth="1"/>
    <col min="2" max="2" width="29" customWidth="1"/>
    <col min="3" max="3" width="9.3984375" customWidth="1"/>
    <col min="4" max="4" width="15" customWidth="1"/>
    <col min="5" max="6" width="18" customWidth="1"/>
    <col min="7" max="7" width="29" customWidth="1"/>
    <col min="8" max="9" width="18" customWidth="1"/>
  </cols>
  <sheetData>
    <row r="1" spans="1:9" s="72" customFormat="1" ht="12.75" customHeight="1" thickBot="1" x14ac:dyDescent="0.2">
      <c r="A1" s="72" t="s">
        <v>40</v>
      </c>
    </row>
    <row r="2" spans="1:9" ht="12.75" customHeight="1" thickTop="1" x14ac:dyDescent="0.2">
      <c r="A2" s="34"/>
      <c r="B2" s="69" t="s">
        <v>218</v>
      </c>
      <c r="C2" s="37"/>
      <c r="D2" s="37"/>
      <c r="E2" s="37"/>
      <c r="F2" s="35"/>
      <c r="G2" s="35"/>
      <c r="H2" s="36"/>
      <c r="I2" s="36"/>
    </row>
    <row r="3" spans="1:9" ht="12.75" customHeight="1" x14ac:dyDescent="0.2">
      <c r="A3" s="28"/>
      <c r="B3" s="70" t="s">
        <v>219</v>
      </c>
      <c r="C3" s="38"/>
      <c r="D3" s="38"/>
      <c r="E3" s="38"/>
      <c r="F3" s="2"/>
      <c r="G3" s="2"/>
      <c r="H3" s="4"/>
      <c r="I3" s="4"/>
    </row>
    <row r="4" spans="1:9" ht="12.75" customHeight="1" x14ac:dyDescent="0.2">
      <c r="A4" s="28"/>
      <c r="B4" s="121" t="str">
        <f>nombrecliente</f>
        <v>GOBIERNO DEL DISTRITO FEDERAL</v>
      </c>
      <c r="C4" s="121"/>
      <c r="D4" s="121"/>
      <c r="E4" s="121"/>
      <c r="F4" s="2"/>
      <c r="G4" s="2"/>
      <c r="H4" s="4"/>
      <c r="I4" s="4"/>
    </row>
    <row r="5" spans="1:9" ht="12.75" customHeight="1" x14ac:dyDescent="0.2">
      <c r="A5" s="2"/>
      <c r="B5" s="121"/>
      <c r="C5" s="121"/>
      <c r="D5" s="121"/>
      <c r="E5" s="121"/>
      <c r="F5" s="2"/>
      <c r="G5" s="2"/>
      <c r="H5" s="4"/>
      <c r="I5" s="4"/>
    </row>
    <row r="6" spans="1:9" ht="12.75" customHeight="1" thickBot="1" x14ac:dyDescent="0.25">
      <c r="A6" s="32"/>
      <c r="B6" s="122"/>
      <c r="C6" s="122"/>
      <c r="D6" s="122"/>
      <c r="E6" s="122"/>
      <c r="F6" s="32"/>
      <c r="G6" s="32"/>
      <c r="H6" s="33"/>
      <c r="I6" s="33"/>
    </row>
    <row r="7" spans="1:9" ht="12.75" customHeight="1" thickTop="1" x14ac:dyDescent="0.2">
      <c r="A7" s="28" t="s">
        <v>107</v>
      </c>
      <c r="B7" s="43" t="str">
        <f>numerodeconcurso</f>
        <v>2009/0257-0001</v>
      </c>
      <c r="C7" s="4"/>
      <c r="D7" s="27" t="s">
        <v>113</v>
      </c>
      <c r="E7" s="68">
        <f>fechainicio</f>
        <v>40026</v>
      </c>
    </row>
    <row r="8" spans="1:9" ht="12.75" customHeight="1" x14ac:dyDescent="0.2">
      <c r="A8" s="29" t="s">
        <v>217</v>
      </c>
      <c r="B8" s="67">
        <f>fechadeconcurso</f>
        <v>40017</v>
      </c>
      <c r="C8" s="4"/>
      <c r="D8" s="27" t="s">
        <v>114</v>
      </c>
      <c r="E8" s="68">
        <f>fechaterminacion</f>
        <v>40178</v>
      </c>
      <c r="H8" s="26"/>
    </row>
    <row r="9" spans="1:9" ht="12.75" customHeight="1" x14ac:dyDescent="0.2">
      <c r="A9" s="28" t="s">
        <v>106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120"/>
      <c r="G9" s="120"/>
      <c r="H9" s="26"/>
    </row>
    <row r="10" spans="1:9" ht="12.75" customHeight="1" x14ac:dyDescent="0.2">
      <c r="A10" s="2"/>
      <c r="B10" s="120"/>
      <c r="C10" s="120"/>
      <c r="D10" s="120"/>
      <c r="E10" s="120"/>
      <c r="F10" s="120"/>
      <c r="G10" s="120"/>
      <c r="H10" s="31"/>
    </row>
    <row r="11" spans="1:9" ht="12.75" customHeight="1" x14ac:dyDescent="0.2">
      <c r="A11" s="2"/>
      <c r="B11" s="120"/>
      <c r="C11" s="120"/>
      <c r="D11" s="120"/>
      <c r="E11" s="120"/>
      <c r="F11" s="120"/>
      <c r="G11" s="120"/>
      <c r="H11" s="31"/>
    </row>
    <row r="12" spans="1:9" ht="12.75" customHeight="1" x14ac:dyDescent="0.2">
      <c r="A12" s="2"/>
      <c r="B12" s="120"/>
      <c r="C12" s="120"/>
      <c r="D12" s="120"/>
      <c r="E12" s="120"/>
      <c r="F12" s="120"/>
      <c r="G12" s="120"/>
      <c r="H12" s="4"/>
    </row>
    <row r="13" spans="1:9" ht="12.75" customHeight="1" x14ac:dyDescent="0.2">
      <c r="A13" s="28" t="s">
        <v>108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"/>
      <c r="F13" s="2"/>
      <c r="G13" s="2"/>
      <c r="H13" s="4"/>
    </row>
    <row r="14" spans="1:9" ht="12.75" customHeight="1" x14ac:dyDescent="0.2">
      <c r="A14" s="1"/>
      <c r="B14" s="1"/>
      <c r="C14" s="1"/>
      <c r="D14" s="1"/>
      <c r="E14" s="1"/>
      <c r="F14" s="1"/>
      <c r="G14" s="1"/>
    </row>
    <row r="15" spans="1:9" ht="12.75" customHeight="1" x14ac:dyDescent="0.15">
      <c r="A15" s="40" t="s">
        <v>220</v>
      </c>
      <c r="B15" s="41"/>
      <c r="C15" s="41"/>
      <c r="D15" s="41"/>
      <c r="E15" s="41"/>
      <c r="F15" s="41"/>
      <c r="G15" s="42"/>
    </row>
    <row r="16" spans="1:9" s="72" customFormat="1" ht="12.75" customHeight="1" x14ac:dyDescent="0.15"/>
    <row r="17" spans="1:9" s="72" customFormat="1" ht="18" x14ac:dyDescent="0.15">
      <c r="A17" s="71" t="s">
        <v>221</v>
      </c>
      <c r="B17" s="71" t="s">
        <v>222</v>
      </c>
      <c r="C17" s="71" t="s">
        <v>41</v>
      </c>
      <c r="D17" s="71" t="s">
        <v>42</v>
      </c>
      <c r="E17" s="71" t="str">
        <f>"Precio "&amp;remateprimeramoneda</f>
        <v>Precio M.N.</v>
      </c>
      <c r="F17" s="71" t="str">
        <f>"Precio "&amp;rematesegundamoneda</f>
        <v>Precio USD</v>
      </c>
      <c r="G17" s="71" t="s">
        <v>43</v>
      </c>
      <c r="H17" s="92" t="str">
        <f>"Importe "&amp;primeramoneda</f>
        <v>Importe PESOS</v>
      </c>
      <c r="I17" s="93" t="str">
        <f>"Importe "&amp;segundamoneda</f>
        <v>Importe DÓLARES</v>
      </c>
    </row>
    <row r="18" spans="1:9" s="72" customFormat="1" ht="12.75" customHeight="1" x14ac:dyDescent="0.15">
      <c r="A18" s="72" t="s">
        <v>45</v>
      </c>
    </row>
    <row r="19" spans="1:9" s="72" customFormat="1" ht="12.75" customHeight="1" x14ac:dyDescent="0.15">
      <c r="A19" s="73" t="s">
        <v>109</v>
      </c>
      <c r="B19" s="74" t="s">
        <v>110</v>
      </c>
      <c r="C19" s="94" t="s">
        <v>33</v>
      </c>
      <c r="D19" s="95" t="s">
        <v>36</v>
      </c>
      <c r="E19" s="77" t="s">
        <v>186</v>
      </c>
      <c r="F19" s="77" t="s">
        <v>123</v>
      </c>
      <c r="G19" s="74" t="s">
        <v>133</v>
      </c>
      <c r="H19" s="77" t="s">
        <v>188</v>
      </c>
      <c r="I19" s="77" t="s">
        <v>125</v>
      </c>
    </row>
    <row r="20" spans="1:9" s="72" customFormat="1" ht="12.75" customHeight="1" x14ac:dyDescent="0.15">
      <c r="A20" s="72" t="s">
        <v>46</v>
      </c>
    </row>
    <row r="21" spans="1:9" s="72" customFormat="1" ht="12.75" customHeight="1" x14ac:dyDescent="0.15">
      <c r="A21" s="96"/>
      <c r="B21" s="97"/>
      <c r="C21" s="97"/>
      <c r="D21" s="97"/>
      <c r="E21" s="97"/>
      <c r="F21" s="97"/>
      <c r="G21" s="97"/>
      <c r="H21" s="97"/>
      <c r="I21" s="98"/>
    </row>
    <row r="22" spans="1:9" s="72" customFormat="1" ht="12.75" customHeight="1" x14ac:dyDescent="0.15">
      <c r="A22" s="99"/>
      <c r="B22" s="78" t="str">
        <f>cargo&amp;": "&amp;responsable</f>
        <v>DIRECTOR GENERAL: JORGE L. DÁVALOS MICELI</v>
      </c>
      <c r="C22" s="78"/>
      <c r="D22" s="78"/>
      <c r="E22" s="78"/>
      <c r="F22" s="78"/>
      <c r="G22" s="100" t="s">
        <v>115</v>
      </c>
      <c r="H22" s="101" t="s">
        <v>137</v>
      </c>
      <c r="I22" s="102" t="s">
        <v>132</v>
      </c>
    </row>
    <row r="23" spans="1:9" s="72" customFormat="1" ht="12.75" customHeight="1" x14ac:dyDescent="0.15">
      <c r="A23" s="99"/>
      <c r="B23" s="78"/>
      <c r="C23" s="78"/>
      <c r="D23" s="78"/>
      <c r="E23" s="78"/>
      <c r="F23" s="78"/>
      <c r="G23" s="100" t="s">
        <v>224</v>
      </c>
      <c r="H23" s="101" t="s">
        <v>136</v>
      </c>
      <c r="I23" s="102" t="s">
        <v>128</v>
      </c>
    </row>
    <row r="24" spans="1:9" s="72" customFormat="1" ht="9" x14ac:dyDescent="0.15">
      <c r="A24" s="103"/>
      <c r="B24" s="104" t="str">
        <f>"Parcial "&amp;primeramoneda</f>
        <v>Parcial PESOS</v>
      </c>
      <c r="C24" s="105" t="s">
        <v>126</v>
      </c>
      <c r="D24" s="106"/>
      <c r="E24" s="106"/>
      <c r="F24" s="78"/>
      <c r="G24" s="78"/>
      <c r="H24" s="107"/>
      <c r="I24" s="108"/>
    </row>
    <row r="25" spans="1:9" s="72" customFormat="1" ht="12.75" customHeight="1" x14ac:dyDescent="0.15">
      <c r="A25" s="103"/>
      <c r="B25" s="104" t="str">
        <f>"Parcial "&amp;segundamoneda</f>
        <v>Parcial DÓLARES</v>
      </c>
      <c r="C25" s="105" t="s">
        <v>129</v>
      </c>
      <c r="D25" s="106"/>
      <c r="E25" s="106"/>
      <c r="F25" s="78"/>
      <c r="G25" s="78"/>
      <c r="H25" s="107"/>
      <c r="I25" s="108"/>
    </row>
    <row r="26" spans="1:9" s="72" customFormat="1" ht="12.75" customHeight="1" x14ac:dyDescent="0.15">
      <c r="A26" s="103"/>
      <c r="B26" s="104"/>
      <c r="C26" s="78"/>
      <c r="D26" s="78"/>
      <c r="E26" s="78"/>
      <c r="F26" s="78"/>
      <c r="G26" s="100" t="s">
        <v>47</v>
      </c>
      <c r="H26" s="101" t="s">
        <v>138</v>
      </c>
      <c r="I26" s="102" t="s">
        <v>130</v>
      </c>
    </row>
    <row r="27" spans="1:9" s="72" customFormat="1" ht="12.75" customHeight="1" x14ac:dyDescent="0.15">
      <c r="A27" s="103"/>
      <c r="B27" s="104" t="str">
        <f>"Acumulado "&amp;primeramoneda</f>
        <v>Acumulado PESOS</v>
      </c>
      <c r="C27" s="105" t="s">
        <v>127</v>
      </c>
      <c r="D27" s="106"/>
      <c r="E27" s="106"/>
      <c r="F27" s="78"/>
      <c r="G27" s="78"/>
      <c r="H27" s="107"/>
      <c r="I27" s="108"/>
    </row>
    <row r="28" spans="1:9" s="72" customFormat="1" ht="12.75" customHeight="1" x14ac:dyDescent="0.15">
      <c r="A28" s="109"/>
      <c r="B28" s="110" t="str">
        <f>"Acumulado "&amp;segundamoneda</f>
        <v>Acumulado DÓLARES</v>
      </c>
      <c r="C28" s="111" t="s">
        <v>131</v>
      </c>
      <c r="D28" s="112"/>
      <c r="E28" s="112"/>
      <c r="F28" s="113"/>
      <c r="G28" s="113"/>
      <c r="H28" s="114"/>
      <c r="I28" s="115"/>
    </row>
    <row r="29" spans="1:9" s="72" customFormat="1" ht="12.75" customHeight="1" x14ac:dyDescent="0.15">
      <c r="I29" s="72" t="s">
        <v>48</v>
      </c>
    </row>
  </sheetData>
  <mergeCells count="2">
    <mergeCell ref="B4:E6"/>
    <mergeCell ref="B9:G12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0"/>
  <sheetViews>
    <sheetView showGridLines="0" showZeros="0" zoomScaleNormal="100" workbookViewId="0">
      <selection activeCell="B9" sqref="B9:G12"/>
    </sheetView>
  </sheetViews>
  <sheetFormatPr baseColWidth="10" defaultColWidth="9.3984375" defaultRowHeight="12.75" customHeight="1" x14ac:dyDescent="0.15"/>
  <cols>
    <col min="1" max="1" width="20.59765625" customWidth="1"/>
    <col min="2" max="2" width="36" customWidth="1"/>
    <col min="3" max="3" width="10.796875" customWidth="1"/>
    <col min="4" max="4" width="15" customWidth="1"/>
    <col min="5" max="6" width="18" customWidth="1"/>
    <col min="7" max="7" width="29" customWidth="1"/>
    <col min="8" max="9" width="18" customWidth="1"/>
  </cols>
  <sheetData>
    <row r="1" spans="1:9" s="72" customFormat="1" ht="12.75" customHeight="1" thickBot="1" x14ac:dyDescent="0.2">
      <c r="A1" s="72" t="s">
        <v>40</v>
      </c>
    </row>
    <row r="2" spans="1:9" ht="12.75" customHeight="1" thickTop="1" x14ac:dyDescent="0.2">
      <c r="A2" s="34"/>
      <c r="B2" s="69" t="s">
        <v>218</v>
      </c>
      <c r="C2" s="37"/>
      <c r="D2" s="37"/>
      <c r="E2" s="37"/>
      <c r="F2" s="35"/>
      <c r="G2" s="35"/>
      <c r="H2" s="36"/>
      <c r="I2" s="36"/>
    </row>
    <row r="3" spans="1:9" ht="12.75" customHeight="1" x14ac:dyDescent="0.2">
      <c r="A3" s="28"/>
      <c r="B3" s="70" t="s">
        <v>219</v>
      </c>
      <c r="C3" s="38"/>
      <c r="D3" s="38"/>
      <c r="E3" s="38"/>
      <c r="F3" s="2"/>
      <c r="G3" s="2"/>
      <c r="H3" s="4"/>
      <c r="I3" s="4"/>
    </row>
    <row r="4" spans="1:9" ht="12.75" customHeight="1" x14ac:dyDescent="0.2">
      <c r="A4" s="28"/>
      <c r="B4" s="121" t="str">
        <f>nombrecliente</f>
        <v>GOBIERNO DEL DISTRITO FEDERAL</v>
      </c>
      <c r="C4" s="121"/>
      <c r="D4" s="121"/>
      <c r="E4" s="121"/>
      <c r="F4" s="2"/>
      <c r="G4" s="2"/>
      <c r="H4" s="4"/>
      <c r="I4" s="4"/>
    </row>
    <row r="5" spans="1:9" ht="12.75" customHeight="1" x14ac:dyDescent="0.2">
      <c r="A5" s="2"/>
      <c r="B5" s="121"/>
      <c r="C5" s="121"/>
      <c r="D5" s="121"/>
      <c r="E5" s="121"/>
      <c r="F5" s="2"/>
      <c r="G5" s="2"/>
      <c r="H5" s="4"/>
      <c r="I5" s="4"/>
    </row>
    <row r="6" spans="1:9" ht="12.75" customHeight="1" thickBot="1" x14ac:dyDescent="0.25">
      <c r="A6" s="32"/>
      <c r="B6" s="122"/>
      <c r="C6" s="122"/>
      <c r="D6" s="122"/>
      <c r="E6" s="122"/>
      <c r="F6" s="32"/>
      <c r="G6" s="32"/>
      <c r="H6" s="33"/>
      <c r="I6" s="33"/>
    </row>
    <row r="7" spans="1:9" ht="12.75" customHeight="1" thickTop="1" x14ac:dyDescent="0.2">
      <c r="A7" s="28" t="s">
        <v>107</v>
      </c>
      <c r="B7" s="43" t="str">
        <f>numerodeconcurso</f>
        <v>2009/0257-0001</v>
      </c>
      <c r="C7" s="4"/>
      <c r="D7" s="27" t="s">
        <v>113</v>
      </c>
      <c r="E7" s="68">
        <f>fechainicio</f>
        <v>40026</v>
      </c>
    </row>
    <row r="8" spans="1:9" ht="12.75" customHeight="1" x14ac:dyDescent="0.2">
      <c r="A8" s="29" t="s">
        <v>217</v>
      </c>
      <c r="B8" s="67">
        <f>fechadeconcurso</f>
        <v>40017</v>
      </c>
      <c r="C8" s="4"/>
      <c r="D8" s="27" t="s">
        <v>114</v>
      </c>
      <c r="E8" s="68">
        <f>fechaterminacion</f>
        <v>40178</v>
      </c>
      <c r="H8" s="26"/>
    </row>
    <row r="9" spans="1:9" ht="12.75" customHeight="1" x14ac:dyDescent="0.2">
      <c r="A9" s="28" t="s">
        <v>106</v>
      </c>
      <c r="B9" s="12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0"/>
      <c r="D9" s="120"/>
      <c r="E9" s="120"/>
      <c r="F9" s="120"/>
      <c r="G9" s="120"/>
      <c r="H9" s="26"/>
    </row>
    <row r="10" spans="1:9" ht="12.75" customHeight="1" x14ac:dyDescent="0.2">
      <c r="A10" s="2"/>
      <c r="B10" s="120"/>
      <c r="C10" s="120"/>
      <c r="D10" s="120"/>
      <c r="E10" s="120"/>
      <c r="F10" s="120"/>
      <c r="G10" s="120"/>
      <c r="H10" s="31"/>
    </row>
    <row r="11" spans="1:9" ht="12.75" customHeight="1" x14ac:dyDescent="0.2">
      <c r="A11" s="2"/>
      <c r="B11" s="120"/>
      <c r="C11" s="120"/>
      <c r="D11" s="120"/>
      <c r="E11" s="120"/>
      <c r="F11" s="120"/>
      <c r="G11" s="120"/>
      <c r="H11" s="31"/>
    </row>
    <row r="12" spans="1:9" ht="12.75" customHeight="1" x14ac:dyDescent="0.2">
      <c r="A12" s="2"/>
      <c r="B12" s="120"/>
      <c r="C12" s="120"/>
      <c r="D12" s="120"/>
      <c r="E12" s="120"/>
      <c r="F12" s="120"/>
      <c r="G12" s="120"/>
      <c r="H12" s="4"/>
    </row>
    <row r="13" spans="1:9" ht="12.75" customHeight="1" x14ac:dyDescent="0.2">
      <c r="A13" s="28" t="s">
        <v>108</v>
      </c>
      <c r="B13" s="2" t="str">
        <f>direcciondelaobra&amp;", "&amp;ciudaddelaobra&amp;", "&amp;estadodelaobra</f>
        <v>Tramo de Barranca del Muerto a Tlahuac., México, Distrito Federal</v>
      </c>
      <c r="C13" s="2"/>
      <c r="D13" s="2"/>
      <c r="E13" s="2"/>
      <c r="F13" s="2"/>
      <c r="G13" s="2"/>
      <c r="H13" s="4"/>
    </row>
    <row r="14" spans="1:9" ht="12.75" customHeight="1" x14ac:dyDescent="0.2">
      <c r="A14" s="1"/>
      <c r="B14" s="1"/>
      <c r="C14" s="1"/>
      <c r="D14" s="1"/>
      <c r="E14" s="1"/>
      <c r="F14" s="1"/>
      <c r="G14" s="1"/>
    </row>
    <row r="15" spans="1:9" ht="12.75" customHeight="1" x14ac:dyDescent="0.15">
      <c r="A15" s="40" t="s">
        <v>220</v>
      </c>
      <c r="B15" s="41"/>
      <c r="C15" s="41"/>
      <c r="D15" s="41"/>
      <c r="E15" s="41"/>
      <c r="F15" s="41"/>
      <c r="G15" s="41"/>
      <c r="H15" s="42"/>
    </row>
    <row r="16" spans="1:9" s="72" customFormat="1" ht="12.75" customHeight="1" x14ac:dyDescent="0.15"/>
    <row r="17" spans="1:9" s="72" customFormat="1" ht="18" x14ac:dyDescent="0.15">
      <c r="A17" s="71" t="s">
        <v>221</v>
      </c>
      <c r="B17" s="71" t="s">
        <v>222</v>
      </c>
      <c r="C17" s="71" t="s">
        <v>41</v>
      </c>
      <c r="D17" s="71" t="s">
        <v>42</v>
      </c>
      <c r="E17" s="71" t="str">
        <f>"Precio "&amp;remateprimeramoneda</f>
        <v>Precio M.N.</v>
      </c>
      <c r="F17" s="71" t="str">
        <f>"Precio "&amp;rematesegundamoneda</f>
        <v>Precio USD</v>
      </c>
      <c r="G17" s="71" t="s">
        <v>43</v>
      </c>
      <c r="H17" s="93" t="str">
        <f>"Importe "&amp;primeramoneda</f>
        <v>Importe PESOS</v>
      </c>
      <c r="I17" s="93" t="str">
        <f>"Importe "&amp;segundamoneda</f>
        <v>Importe DÓLARES</v>
      </c>
    </row>
    <row r="18" spans="1:9" s="72" customFormat="1" ht="12.75" customHeight="1" x14ac:dyDescent="0.15">
      <c r="A18" s="72" t="s">
        <v>45</v>
      </c>
    </row>
    <row r="19" spans="1:9" s="72" customFormat="1" ht="12.75" customHeight="1" x14ac:dyDescent="0.15">
      <c r="A19" s="91" t="s">
        <v>112</v>
      </c>
      <c r="B19" s="74" t="s">
        <v>110</v>
      </c>
      <c r="C19" s="75" t="s">
        <v>33</v>
      </c>
      <c r="D19" s="76" t="s">
        <v>36</v>
      </c>
      <c r="E19" s="77" t="s">
        <v>186</v>
      </c>
      <c r="F19" s="77" t="s">
        <v>123</v>
      </c>
      <c r="G19" s="74" t="s">
        <v>133</v>
      </c>
      <c r="H19" s="77" t="s">
        <v>188</v>
      </c>
      <c r="I19" s="77" t="s">
        <v>125</v>
      </c>
    </row>
    <row r="20" spans="1:9" s="72" customFormat="1" ht="12.75" customHeight="1" x14ac:dyDescent="0.15">
      <c r="A20" s="72" t="s">
        <v>46</v>
      </c>
    </row>
    <row r="21" spans="1:9" s="72" customFormat="1" ht="12.75" customHeight="1" x14ac:dyDescent="0.15">
      <c r="A21" s="96"/>
      <c r="B21" s="97"/>
      <c r="C21" s="97"/>
      <c r="D21" s="97"/>
      <c r="E21" s="97"/>
      <c r="F21" s="97"/>
      <c r="G21" s="97"/>
      <c r="H21" s="97"/>
      <c r="I21" s="98"/>
    </row>
    <row r="22" spans="1:9" s="72" customFormat="1" ht="12.75" customHeight="1" x14ac:dyDescent="0.15">
      <c r="A22" s="99"/>
      <c r="B22" s="78" t="str">
        <f>cargo&amp;": "&amp;responsable</f>
        <v>DIRECTOR GENERAL: JORGE L. DÁVALOS MICELI</v>
      </c>
      <c r="C22" s="78"/>
      <c r="D22" s="78"/>
      <c r="E22" s="78"/>
      <c r="F22" s="78"/>
      <c r="G22" s="100" t="s">
        <v>115</v>
      </c>
      <c r="H22" s="101" t="s">
        <v>137</v>
      </c>
      <c r="I22" s="102" t="s">
        <v>132</v>
      </c>
    </row>
    <row r="23" spans="1:9" s="72" customFormat="1" ht="12.75" customHeight="1" x14ac:dyDescent="0.15">
      <c r="A23" s="99"/>
      <c r="B23" s="78"/>
      <c r="C23" s="78"/>
      <c r="D23" s="78"/>
      <c r="E23" s="78"/>
      <c r="F23" s="78"/>
      <c r="G23" s="100" t="s">
        <v>224</v>
      </c>
      <c r="H23" s="101" t="s">
        <v>136</v>
      </c>
      <c r="I23" s="102" t="s">
        <v>128</v>
      </c>
    </row>
    <row r="24" spans="1:9" s="72" customFormat="1" ht="12.75" customHeight="1" x14ac:dyDescent="0.15">
      <c r="A24" s="103"/>
      <c r="B24" s="104" t="str">
        <f>"Parcial "&amp;primeramoneda</f>
        <v>Parcial PESOS</v>
      </c>
      <c r="C24" s="105" t="s">
        <v>126</v>
      </c>
      <c r="D24" s="106"/>
      <c r="E24" s="106"/>
      <c r="F24" s="78"/>
      <c r="G24" s="78"/>
      <c r="H24" s="107"/>
      <c r="I24" s="108"/>
    </row>
    <row r="25" spans="1:9" s="72" customFormat="1" ht="12.75" customHeight="1" x14ac:dyDescent="0.15">
      <c r="A25" s="103"/>
      <c r="B25" s="104" t="str">
        <f>"Parcial "&amp;segundamoneda</f>
        <v>Parcial DÓLARES</v>
      </c>
      <c r="C25" s="105" t="s">
        <v>129</v>
      </c>
      <c r="D25" s="106"/>
      <c r="E25" s="106"/>
      <c r="F25" s="78"/>
      <c r="G25" s="78"/>
      <c r="H25" s="107"/>
      <c r="I25" s="108"/>
    </row>
    <row r="26" spans="1:9" s="72" customFormat="1" ht="12.75" customHeight="1" x14ac:dyDescent="0.15">
      <c r="A26" s="103"/>
      <c r="B26" s="104"/>
      <c r="C26" s="78"/>
      <c r="D26" s="78"/>
      <c r="E26" s="78"/>
      <c r="F26" s="78"/>
      <c r="G26" s="100" t="s">
        <v>47</v>
      </c>
      <c r="H26" s="101" t="s">
        <v>138</v>
      </c>
      <c r="I26" s="102" t="s">
        <v>130</v>
      </c>
    </row>
    <row r="27" spans="1:9" s="72" customFormat="1" ht="12.75" customHeight="1" x14ac:dyDescent="0.15">
      <c r="A27" s="103"/>
      <c r="B27" s="104" t="str">
        <f>"Acumulado "&amp;primeramoneda</f>
        <v>Acumulado PESOS</v>
      </c>
      <c r="C27" s="105" t="s">
        <v>127</v>
      </c>
      <c r="D27" s="106"/>
      <c r="E27" s="106"/>
      <c r="F27" s="78"/>
      <c r="G27" s="78"/>
      <c r="H27" s="107"/>
      <c r="I27" s="108"/>
    </row>
    <row r="28" spans="1:9" s="72" customFormat="1" ht="12.75" customHeight="1" x14ac:dyDescent="0.15">
      <c r="A28" s="109"/>
      <c r="B28" s="110" t="str">
        <f>"Acumulado "&amp;segundamoneda</f>
        <v>Acumulado DÓLARES</v>
      </c>
      <c r="C28" s="111" t="s">
        <v>131</v>
      </c>
      <c r="D28" s="112"/>
      <c r="E28" s="112"/>
      <c r="F28" s="113"/>
      <c r="G28" s="113"/>
      <c r="H28" s="114"/>
      <c r="I28" s="115"/>
    </row>
    <row r="29" spans="1:9" s="72" customFormat="1" ht="12.75" customHeight="1" x14ac:dyDescent="0.15">
      <c r="I29" s="72" t="s">
        <v>48</v>
      </c>
    </row>
    <row r="30" spans="1:9" s="72" customFormat="1" ht="12.75" customHeight="1" x14ac:dyDescent="0.15"/>
  </sheetData>
  <mergeCells count="2">
    <mergeCell ref="B4:E6"/>
    <mergeCell ref="B9:G12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Estándar</vt:lpstr>
      <vt:lpstr>Estándar con Imagen</vt:lpstr>
      <vt:lpstr>Código auxiliar</vt:lpstr>
      <vt:lpstr>Multimoneda</vt:lpstr>
      <vt:lpstr>Multimoneda Cod.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2018-04-03T17:11:18Z</cp:lastPrinted>
  <dcterms:created xsi:type="dcterms:W3CDTF">2009-08-19T16:41:37Z</dcterms:created>
  <dcterms:modified xsi:type="dcterms:W3CDTF">2018-08-13T20:33:29Z</dcterms:modified>
</cp:coreProperties>
</file>